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visions\1. Greenbook\"/>
    </mc:Choice>
  </mc:AlternateContent>
  <bookViews>
    <workbookView xWindow="0" yWindow="0" windowWidth="28800" windowHeight="12210" tabRatio="706"/>
  </bookViews>
  <sheets>
    <sheet name="FINAL DATA | FOMC frequency" sheetId="5" r:id="rId1"/>
    <sheet name="Orphanides+Greenbook" sheetId="4" r:id="rId2"/>
    <sheet name="Orphanides_2003_data" sheetId="1" r:id="rId3"/>
    <sheet name="Orphanides_2004_data" sheetId="2" r:id="rId4"/>
    <sheet name="Nikolsko-Rzhevskyy" sheetId="3" r:id="rId5"/>
  </sheets>
  <calcPr calcId="171027"/>
</workbook>
</file>

<file path=xl/calcChain.xml><?xml version="1.0" encoding="utf-8"?>
<calcChain xmlns="http://schemas.openxmlformats.org/spreadsheetml/2006/main">
  <c r="J4" i="5" l="1"/>
  <c r="I4" i="5" s="1"/>
  <c r="I5" i="5" s="1"/>
  <c r="I6" i="5" s="1"/>
  <c r="I7" i="5" s="1"/>
  <c r="I8" i="5" s="1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O4" i="4"/>
  <c r="P4" i="4"/>
  <c r="Q4" i="4"/>
  <c r="O5" i="4"/>
  <c r="P5" i="4"/>
  <c r="Q5" i="4"/>
  <c r="O6" i="4"/>
  <c r="P6" i="4"/>
  <c r="Q6" i="4"/>
  <c r="O7" i="4"/>
  <c r="P7" i="4"/>
  <c r="Q7" i="4"/>
  <c r="O8" i="4"/>
  <c r="P8" i="4"/>
  <c r="Q8" i="4"/>
  <c r="O9" i="4"/>
  <c r="P9" i="4"/>
  <c r="Q9" i="4"/>
  <c r="O10" i="4"/>
  <c r="P10" i="4"/>
  <c r="Q10" i="4"/>
  <c r="O11" i="4"/>
  <c r="P11" i="4"/>
  <c r="Q11" i="4"/>
  <c r="O12" i="4"/>
  <c r="P12" i="4"/>
  <c r="Q12" i="4"/>
  <c r="O13" i="4"/>
  <c r="P13" i="4"/>
  <c r="Q13" i="4"/>
  <c r="O14" i="4"/>
  <c r="P14" i="4"/>
  <c r="Q14" i="4"/>
  <c r="O15" i="4"/>
  <c r="P15" i="4"/>
  <c r="Q15" i="4"/>
  <c r="O16" i="4"/>
  <c r="P16" i="4"/>
  <c r="Q16" i="4"/>
  <c r="O17" i="4"/>
  <c r="P17" i="4"/>
  <c r="Q17" i="4"/>
  <c r="O18" i="4"/>
  <c r="P18" i="4"/>
  <c r="Q18" i="4"/>
  <c r="O19" i="4"/>
  <c r="P19" i="4"/>
  <c r="Q19" i="4"/>
  <c r="O20" i="4"/>
  <c r="P20" i="4"/>
  <c r="Q20" i="4"/>
  <c r="O21" i="4"/>
  <c r="P21" i="4"/>
  <c r="Q21" i="4"/>
  <c r="O22" i="4"/>
  <c r="P22" i="4"/>
  <c r="Q22" i="4"/>
  <c r="O23" i="4"/>
  <c r="P23" i="4"/>
  <c r="Q23" i="4"/>
  <c r="O24" i="4"/>
  <c r="P24" i="4"/>
  <c r="Q24" i="4"/>
  <c r="O25" i="4"/>
  <c r="P25" i="4"/>
  <c r="Q25" i="4"/>
  <c r="O26" i="4"/>
  <c r="P26" i="4"/>
  <c r="Q26" i="4"/>
  <c r="O27" i="4"/>
  <c r="P27" i="4"/>
  <c r="Q27" i="4"/>
  <c r="O28" i="4"/>
  <c r="P28" i="4"/>
  <c r="Q28" i="4"/>
  <c r="O29" i="4"/>
  <c r="P29" i="4"/>
  <c r="Q29" i="4"/>
  <c r="O30" i="4"/>
  <c r="P30" i="4"/>
  <c r="Q30" i="4"/>
  <c r="O31" i="4"/>
  <c r="P31" i="4"/>
  <c r="Q31" i="4"/>
  <c r="O32" i="4"/>
  <c r="P32" i="4"/>
  <c r="Q32" i="4"/>
  <c r="O33" i="4"/>
  <c r="P33" i="4"/>
  <c r="Q33" i="4"/>
  <c r="O34" i="4"/>
  <c r="P34" i="4"/>
  <c r="Q34" i="4"/>
  <c r="O35" i="4"/>
  <c r="P35" i="4"/>
  <c r="Q35" i="4"/>
  <c r="O36" i="4"/>
  <c r="P36" i="4"/>
  <c r="Q36" i="4"/>
  <c r="O37" i="4"/>
  <c r="P37" i="4"/>
  <c r="Q37" i="4"/>
  <c r="O38" i="4"/>
  <c r="P38" i="4"/>
  <c r="Q38" i="4"/>
  <c r="O39" i="4"/>
  <c r="P39" i="4"/>
  <c r="Q39" i="4"/>
  <c r="O40" i="4"/>
  <c r="P40" i="4"/>
  <c r="Q40" i="4"/>
  <c r="O41" i="4"/>
  <c r="P41" i="4"/>
  <c r="Q41" i="4"/>
  <c r="O42" i="4"/>
  <c r="P42" i="4"/>
  <c r="Q42" i="4"/>
  <c r="O43" i="4"/>
  <c r="P43" i="4"/>
  <c r="Q43" i="4"/>
  <c r="O44" i="4"/>
  <c r="P44" i="4"/>
  <c r="Q44" i="4"/>
  <c r="O45" i="4"/>
  <c r="P45" i="4"/>
  <c r="Q45" i="4"/>
  <c r="O46" i="4"/>
  <c r="P46" i="4"/>
  <c r="Q46" i="4"/>
  <c r="O47" i="4"/>
  <c r="P47" i="4"/>
  <c r="Q47" i="4"/>
  <c r="O48" i="4"/>
  <c r="P48" i="4"/>
  <c r="Q48" i="4"/>
  <c r="O49" i="4"/>
  <c r="P49" i="4"/>
  <c r="Q49" i="4"/>
  <c r="O50" i="4"/>
  <c r="P50" i="4"/>
  <c r="Q50" i="4"/>
  <c r="O51" i="4"/>
  <c r="P51" i="4"/>
  <c r="Q51" i="4"/>
  <c r="O52" i="4"/>
  <c r="P52" i="4"/>
  <c r="Q52" i="4"/>
  <c r="O53" i="4"/>
  <c r="P53" i="4"/>
  <c r="Q53" i="4"/>
  <c r="O54" i="4"/>
  <c r="P54" i="4"/>
  <c r="Q54" i="4"/>
  <c r="O55" i="4"/>
  <c r="P55" i="4"/>
  <c r="Q55" i="4"/>
  <c r="O56" i="4"/>
  <c r="P56" i="4"/>
  <c r="Q56" i="4"/>
  <c r="O57" i="4"/>
  <c r="P57" i="4"/>
  <c r="Q57" i="4"/>
  <c r="O58" i="4"/>
  <c r="P58" i="4"/>
  <c r="Q58" i="4"/>
  <c r="O59" i="4"/>
  <c r="P59" i="4"/>
  <c r="Q59" i="4"/>
  <c r="O60" i="4"/>
  <c r="P60" i="4"/>
  <c r="Q60" i="4"/>
  <c r="O61" i="4"/>
  <c r="P61" i="4"/>
  <c r="Q61" i="4"/>
  <c r="O62" i="4"/>
  <c r="P62" i="4"/>
  <c r="Q62" i="4"/>
  <c r="O63" i="4"/>
  <c r="P63" i="4"/>
  <c r="Q63" i="4"/>
  <c r="O64" i="4"/>
  <c r="P64" i="4"/>
  <c r="Q64" i="4"/>
  <c r="O65" i="4"/>
  <c r="P65" i="4"/>
  <c r="Q65" i="4"/>
  <c r="O66" i="4"/>
  <c r="P66" i="4"/>
  <c r="Q66" i="4"/>
  <c r="O67" i="4"/>
  <c r="P67" i="4"/>
  <c r="Q67" i="4"/>
  <c r="O68" i="4"/>
  <c r="P68" i="4"/>
  <c r="Q68" i="4"/>
  <c r="O69" i="4"/>
  <c r="P69" i="4"/>
  <c r="Q69" i="4"/>
  <c r="O70" i="4"/>
  <c r="P70" i="4"/>
  <c r="Q70" i="4"/>
  <c r="O71" i="4"/>
  <c r="P71" i="4"/>
  <c r="Q71" i="4"/>
  <c r="O72" i="4"/>
  <c r="P72" i="4"/>
  <c r="Q72" i="4"/>
  <c r="O73" i="4"/>
  <c r="P73" i="4"/>
  <c r="Q73" i="4"/>
  <c r="O74" i="4"/>
  <c r="P74" i="4"/>
  <c r="Q74" i="4"/>
  <c r="O75" i="4"/>
  <c r="P75" i="4"/>
  <c r="Q75" i="4"/>
  <c r="O76" i="4"/>
  <c r="P76" i="4"/>
  <c r="Q76" i="4"/>
  <c r="O77" i="4"/>
  <c r="P77" i="4"/>
  <c r="Q77" i="4"/>
  <c r="O78" i="4"/>
  <c r="P78" i="4"/>
  <c r="Q78" i="4"/>
  <c r="O79" i="4"/>
  <c r="P79" i="4"/>
  <c r="Q79" i="4"/>
  <c r="O80" i="4"/>
  <c r="P80" i="4"/>
  <c r="Q80" i="4"/>
  <c r="O81" i="4"/>
  <c r="P81" i="4"/>
  <c r="Q81" i="4"/>
  <c r="O82" i="4"/>
  <c r="P82" i="4"/>
  <c r="Q82" i="4"/>
  <c r="O83" i="4"/>
  <c r="P83" i="4"/>
  <c r="Q83" i="4"/>
  <c r="O84" i="4"/>
  <c r="P84" i="4"/>
  <c r="Q84" i="4"/>
  <c r="O85" i="4"/>
  <c r="P85" i="4"/>
  <c r="Q85" i="4"/>
  <c r="O86" i="4"/>
  <c r="P86" i="4"/>
  <c r="Q86" i="4"/>
  <c r="O87" i="4"/>
  <c r="P87" i="4"/>
  <c r="Q87" i="4"/>
  <c r="O88" i="4"/>
  <c r="P88" i="4"/>
  <c r="Q88" i="4"/>
  <c r="O89" i="4"/>
  <c r="P89" i="4"/>
  <c r="Q89" i="4"/>
  <c r="O90" i="4"/>
  <c r="P90" i="4"/>
  <c r="Q90" i="4"/>
  <c r="O91" i="4"/>
  <c r="P91" i="4"/>
  <c r="Q91" i="4"/>
  <c r="O92" i="4"/>
  <c r="P92" i="4"/>
  <c r="Q92" i="4"/>
  <c r="O93" i="4"/>
  <c r="P93" i="4"/>
  <c r="Q93" i="4"/>
  <c r="O94" i="4"/>
  <c r="P94" i="4"/>
  <c r="Q94" i="4"/>
  <c r="O95" i="4"/>
  <c r="P95" i="4"/>
  <c r="Q95" i="4"/>
  <c r="O96" i="4"/>
  <c r="P96" i="4"/>
  <c r="Q96" i="4"/>
  <c r="O97" i="4"/>
  <c r="P97" i="4"/>
  <c r="Q97" i="4"/>
  <c r="O98" i="4"/>
  <c r="P98" i="4"/>
  <c r="Q98" i="4"/>
  <c r="O99" i="4"/>
  <c r="P99" i="4"/>
  <c r="Q99" i="4"/>
  <c r="O100" i="4"/>
  <c r="P100" i="4"/>
  <c r="Q100" i="4"/>
  <c r="O101" i="4"/>
  <c r="P101" i="4"/>
  <c r="Q101" i="4"/>
  <c r="O102" i="4"/>
  <c r="P102" i="4"/>
  <c r="Q102" i="4"/>
  <c r="O103" i="4"/>
  <c r="P103" i="4"/>
  <c r="Q103" i="4"/>
  <c r="O104" i="4"/>
  <c r="P104" i="4"/>
  <c r="Q104" i="4"/>
  <c r="O105" i="4"/>
  <c r="P105" i="4"/>
  <c r="Q105" i="4"/>
  <c r="O106" i="4"/>
  <c r="P106" i="4"/>
  <c r="Q106" i="4"/>
  <c r="O107" i="4"/>
  <c r="P107" i="4"/>
  <c r="Q107" i="4"/>
  <c r="O108" i="4"/>
  <c r="P108" i="4"/>
  <c r="Q108" i="4"/>
  <c r="O109" i="4"/>
  <c r="P109" i="4"/>
  <c r="Q109" i="4"/>
  <c r="O110" i="4"/>
  <c r="P110" i="4"/>
  <c r="Q110" i="4"/>
  <c r="O111" i="4"/>
  <c r="P111" i="4"/>
  <c r="Q111" i="4"/>
  <c r="O112" i="4"/>
  <c r="P112" i="4"/>
  <c r="Q112" i="4"/>
  <c r="O113" i="4"/>
  <c r="P113" i="4"/>
  <c r="Q113" i="4"/>
  <c r="O114" i="4"/>
  <c r="P114" i="4"/>
  <c r="Q114" i="4"/>
  <c r="O115" i="4"/>
  <c r="P115" i="4"/>
  <c r="Q115" i="4"/>
  <c r="O116" i="4"/>
  <c r="P116" i="4"/>
  <c r="Q116" i="4"/>
  <c r="O117" i="4"/>
  <c r="P117" i="4"/>
  <c r="Q117" i="4"/>
  <c r="O118" i="4"/>
  <c r="P118" i="4"/>
  <c r="Q118" i="4"/>
  <c r="O119" i="4"/>
  <c r="P119" i="4"/>
  <c r="Q119" i="4"/>
  <c r="O120" i="4"/>
  <c r="P120" i="4"/>
  <c r="Q120" i="4"/>
  <c r="O121" i="4"/>
  <c r="P121" i="4"/>
  <c r="Q121" i="4"/>
  <c r="O122" i="4"/>
  <c r="P122" i="4"/>
  <c r="Q122" i="4"/>
  <c r="O123" i="4"/>
  <c r="P123" i="4"/>
  <c r="Q123" i="4"/>
  <c r="O124" i="4"/>
  <c r="P124" i="4"/>
  <c r="Q124" i="4"/>
  <c r="O125" i="4"/>
  <c r="P125" i="4"/>
  <c r="Q125" i="4"/>
  <c r="O126" i="4"/>
  <c r="P126" i="4"/>
  <c r="Q126" i="4"/>
  <c r="O127" i="4"/>
  <c r="P127" i="4"/>
  <c r="Q127" i="4"/>
  <c r="O128" i="4"/>
  <c r="P128" i="4"/>
  <c r="Q128" i="4"/>
  <c r="O129" i="4"/>
  <c r="P129" i="4"/>
  <c r="Q129" i="4"/>
  <c r="O130" i="4"/>
  <c r="P130" i="4"/>
  <c r="Q130" i="4"/>
  <c r="O131" i="4"/>
  <c r="P131" i="4"/>
  <c r="Q131" i="4"/>
  <c r="O132" i="4"/>
  <c r="P132" i="4"/>
  <c r="Q132" i="4"/>
  <c r="O133" i="4"/>
  <c r="P133" i="4"/>
  <c r="Q133" i="4"/>
  <c r="O134" i="4"/>
  <c r="P134" i="4"/>
  <c r="Q134" i="4"/>
  <c r="P3" i="4"/>
  <c r="Q3" i="4"/>
  <c r="O3" i="4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" i="5"/>
  <c r="C125" i="5"/>
  <c r="E125" i="5"/>
  <c r="C126" i="5"/>
  <c r="E126" i="5" s="1"/>
  <c r="C127" i="5"/>
  <c r="E127" i="5" s="1"/>
  <c r="C128" i="5"/>
  <c r="E128" i="5"/>
  <c r="C129" i="5"/>
  <c r="E129" i="5"/>
  <c r="C130" i="5"/>
  <c r="E130" i="5" s="1"/>
  <c r="C131" i="5"/>
  <c r="E131" i="5" s="1"/>
  <c r="C132" i="5"/>
  <c r="E132" i="5"/>
  <c r="C133" i="5"/>
  <c r="E133" i="5"/>
  <c r="C134" i="5"/>
  <c r="E134" i="5" s="1"/>
  <c r="C135" i="5"/>
  <c r="E135" i="5" s="1"/>
  <c r="C136" i="5"/>
  <c r="E136" i="5"/>
  <c r="C137" i="5"/>
  <c r="E137" i="5"/>
  <c r="C138" i="5"/>
  <c r="E138" i="5" s="1"/>
  <c r="C139" i="5"/>
  <c r="E139" i="5" s="1"/>
  <c r="C140" i="5"/>
  <c r="E140" i="5"/>
  <c r="C141" i="5"/>
  <c r="E141" i="5"/>
  <c r="C142" i="5"/>
  <c r="E142" i="5" s="1"/>
  <c r="C143" i="5"/>
  <c r="E143" i="5" s="1"/>
  <c r="C144" i="5"/>
  <c r="E144" i="5"/>
  <c r="C145" i="5"/>
  <c r="E145" i="5"/>
  <c r="C146" i="5"/>
  <c r="E146" i="5" s="1"/>
  <c r="C147" i="5"/>
  <c r="E147" i="5" s="1"/>
  <c r="C148" i="5"/>
  <c r="E148" i="5"/>
  <c r="C149" i="5"/>
  <c r="E149" i="5"/>
  <c r="C150" i="5"/>
  <c r="E150" i="5" s="1"/>
  <c r="C151" i="5"/>
  <c r="E151" i="5" s="1"/>
  <c r="C152" i="5"/>
  <c r="E152" i="5"/>
  <c r="C153" i="5"/>
  <c r="E153" i="5"/>
  <c r="C154" i="5"/>
  <c r="E154" i="5" s="1"/>
  <c r="C155" i="5"/>
  <c r="E155" i="5" s="1"/>
  <c r="C156" i="5"/>
  <c r="E156" i="5"/>
  <c r="C157" i="5"/>
  <c r="E157" i="5"/>
  <c r="C158" i="5"/>
  <c r="E158" i="5" s="1"/>
  <c r="C159" i="5"/>
  <c r="E159" i="5" s="1"/>
  <c r="C160" i="5"/>
  <c r="E160" i="5"/>
  <c r="C161" i="5"/>
  <c r="E161" i="5"/>
  <c r="C162" i="5"/>
  <c r="E162" i="5" s="1"/>
  <c r="C163" i="5"/>
  <c r="E163" i="5" s="1"/>
  <c r="C164" i="5"/>
  <c r="E164" i="5"/>
  <c r="C165" i="5"/>
  <c r="E165" i="5"/>
  <c r="C166" i="5"/>
  <c r="E166" i="5" s="1"/>
  <c r="C167" i="5"/>
  <c r="E167" i="5" s="1"/>
  <c r="C168" i="5"/>
  <c r="E168" i="5"/>
  <c r="C169" i="5"/>
  <c r="E169" i="5"/>
  <c r="C170" i="5"/>
  <c r="E170" i="5" s="1"/>
  <c r="C171" i="5"/>
  <c r="E171" i="5" s="1"/>
  <c r="C172" i="5"/>
  <c r="E172" i="5"/>
  <c r="C173" i="5"/>
  <c r="E173" i="5"/>
  <c r="C174" i="5"/>
  <c r="E174" i="5" s="1"/>
  <c r="C175" i="5"/>
  <c r="E175" i="5" s="1"/>
  <c r="C176" i="5"/>
  <c r="E176" i="5"/>
  <c r="C177" i="5"/>
  <c r="E177" i="5"/>
  <c r="C178" i="5"/>
  <c r="E178" i="5" s="1"/>
  <c r="C179" i="5"/>
  <c r="E179" i="5" s="1"/>
  <c r="C180" i="5"/>
  <c r="E180" i="5"/>
  <c r="C181" i="5"/>
  <c r="E181" i="5"/>
  <c r="C182" i="5"/>
  <c r="E182" i="5" s="1"/>
  <c r="C183" i="5"/>
  <c r="E183" i="5" s="1"/>
  <c r="C184" i="5"/>
  <c r="E184" i="5" s="1"/>
  <c r="C185" i="5"/>
  <c r="E185" i="5"/>
  <c r="C186" i="5"/>
  <c r="E186" i="5" s="1"/>
  <c r="C187" i="5"/>
  <c r="E187" i="5" s="1"/>
  <c r="C188" i="5"/>
  <c r="E188" i="5"/>
  <c r="C189" i="5"/>
  <c r="E189" i="5" s="1"/>
  <c r="C190" i="5"/>
  <c r="E190" i="5" s="1"/>
  <c r="C191" i="5"/>
  <c r="E191" i="5" s="1"/>
  <c r="C192" i="5"/>
  <c r="E192" i="5"/>
  <c r="C193" i="5"/>
  <c r="E193" i="5"/>
  <c r="C194" i="5"/>
  <c r="E194" i="5" s="1"/>
  <c r="C195" i="5"/>
  <c r="E195" i="5" s="1"/>
  <c r="C196" i="5"/>
  <c r="E196" i="5"/>
  <c r="C197" i="5"/>
  <c r="E197" i="5"/>
  <c r="C198" i="5"/>
  <c r="E198" i="5" s="1"/>
  <c r="C199" i="5"/>
  <c r="E199" i="5" s="1"/>
  <c r="C200" i="5"/>
  <c r="E200" i="5" s="1"/>
  <c r="C201" i="5"/>
  <c r="E201" i="5"/>
  <c r="C202" i="5"/>
  <c r="E202" i="5" s="1"/>
  <c r="C203" i="5"/>
  <c r="E203" i="5" s="1"/>
  <c r="C204" i="5"/>
  <c r="E204" i="5"/>
  <c r="C205" i="5"/>
  <c r="E205" i="5" s="1"/>
  <c r="C206" i="5"/>
  <c r="E206" i="5" s="1"/>
  <c r="C207" i="5"/>
  <c r="E207" i="5" s="1"/>
  <c r="C208" i="5"/>
  <c r="E208" i="5"/>
  <c r="C209" i="5"/>
  <c r="E209" i="5"/>
  <c r="C210" i="5"/>
  <c r="E210" i="5" s="1"/>
  <c r="C211" i="5"/>
  <c r="E211" i="5" s="1"/>
  <c r="C212" i="5"/>
  <c r="E212" i="5"/>
  <c r="C213" i="5"/>
  <c r="E213" i="5"/>
  <c r="C214" i="5"/>
  <c r="E214" i="5" s="1"/>
  <c r="C215" i="5"/>
  <c r="E215" i="5" s="1"/>
  <c r="C216" i="5"/>
  <c r="E216" i="5" s="1"/>
  <c r="C217" i="5"/>
  <c r="E217" i="5"/>
  <c r="C218" i="5"/>
  <c r="E218" i="5" s="1"/>
  <c r="C219" i="5"/>
  <c r="E219" i="5" s="1"/>
  <c r="C220" i="5"/>
  <c r="E220" i="5"/>
  <c r="C221" i="5"/>
  <c r="E221" i="5" s="1"/>
  <c r="C222" i="5"/>
  <c r="E222" i="5" s="1"/>
  <c r="C223" i="5"/>
  <c r="E223" i="5" s="1"/>
  <c r="C224" i="5"/>
  <c r="E224" i="5"/>
  <c r="C225" i="5"/>
  <c r="E225" i="5"/>
  <c r="C226" i="5"/>
  <c r="E226" i="5" s="1"/>
  <c r="C227" i="5"/>
  <c r="E227" i="5" s="1"/>
  <c r="C228" i="5"/>
  <c r="E228" i="5"/>
  <c r="C229" i="5"/>
  <c r="E229" i="5"/>
  <c r="C230" i="5"/>
  <c r="E230" i="5" s="1"/>
  <c r="C231" i="5"/>
  <c r="E231" i="5" s="1"/>
  <c r="C232" i="5"/>
  <c r="E232" i="5" s="1"/>
  <c r="C233" i="5"/>
  <c r="E233" i="5"/>
  <c r="C234" i="5"/>
  <c r="E234" i="5" s="1"/>
  <c r="C235" i="5"/>
  <c r="E235" i="5" s="1"/>
  <c r="C236" i="5"/>
  <c r="E236" i="5"/>
  <c r="C237" i="5"/>
  <c r="E237" i="5" s="1"/>
  <c r="C238" i="5"/>
  <c r="E238" i="5" s="1"/>
  <c r="C239" i="5"/>
  <c r="E239" i="5" s="1"/>
  <c r="C240" i="5"/>
  <c r="E240" i="5"/>
  <c r="C241" i="5"/>
  <c r="E241" i="5"/>
  <c r="C242" i="5"/>
  <c r="E242" i="5" s="1"/>
  <c r="C243" i="5"/>
  <c r="E243" i="5" s="1"/>
  <c r="C244" i="5"/>
  <c r="E244" i="5"/>
  <c r="C245" i="5"/>
  <c r="E245" i="5"/>
  <c r="C246" i="5"/>
  <c r="E246" i="5" s="1"/>
  <c r="C247" i="5"/>
  <c r="E247" i="5" s="1"/>
  <c r="C248" i="5"/>
  <c r="E248" i="5" s="1"/>
  <c r="C249" i="5"/>
  <c r="E249" i="5"/>
  <c r="C250" i="5"/>
  <c r="E250" i="5"/>
  <c r="C251" i="5"/>
  <c r="E251" i="5" s="1"/>
  <c r="C252" i="5"/>
  <c r="E252" i="5"/>
  <c r="C253" i="5"/>
  <c r="E253" i="5" s="1"/>
  <c r="C254" i="5"/>
  <c r="E254" i="5"/>
  <c r="C255" i="5"/>
  <c r="E255" i="5" s="1"/>
  <c r="C256" i="5"/>
  <c r="E256" i="5"/>
  <c r="C257" i="5"/>
  <c r="E257" i="5" s="1"/>
  <c r="C258" i="5"/>
  <c r="E258" i="5"/>
  <c r="C259" i="5"/>
  <c r="E259" i="5" s="1"/>
  <c r="C260" i="5"/>
  <c r="E260" i="5" s="1"/>
  <c r="C261" i="5"/>
  <c r="E261" i="5"/>
  <c r="C262" i="5"/>
  <c r="E262" i="5" s="1"/>
  <c r="C263" i="5"/>
  <c r="E263" i="5" s="1"/>
  <c r="C264" i="5"/>
  <c r="E264" i="5" s="1"/>
  <c r="C265" i="5"/>
  <c r="E265" i="5"/>
  <c r="C266" i="5"/>
  <c r="E266" i="5" s="1"/>
  <c r="C267" i="5"/>
  <c r="E267" i="5" s="1"/>
  <c r="C268" i="5"/>
  <c r="E268" i="5" s="1"/>
  <c r="C269" i="5"/>
  <c r="E269" i="5"/>
  <c r="C270" i="5"/>
  <c r="E270" i="5" s="1"/>
  <c r="C271" i="5"/>
  <c r="E271" i="5" s="1"/>
  <c r="C272" i="5"/>
  <c r="E272" i="5" s="1"/>
  <c r="C273" i="5"/>
  <c r="E273" i="5"/>
  <c r="C274" i="5"/>
  <c r="E274" i="5" s="1"/>
  <c r="C275" i="5"/>
  <c r="E275" i="5" s="1"/>
  <c r="C276" i="5"/>
  <c r="E276" i="5" s="1"/>
  <c r="C277" i="5"/>
  <c r="E277" i="5"/>
  <c r="C278" i="5"/>
  <c r="E278" i="5" s="1"/>
  <c r="C279" i="5"/>
  <c r="E279" i="5" s="1"/>
  <c r="C280" i="5"/>
  <c r="E280" i="5" s="1"/>
  <c r="C281" i="5"/>
  <c r="E281" i="5"/>
  <c r="C282" i="5"/>
  <c r="E282" i="5" s="1"/>
  <c r="C283" i="5"/>
  <c r="E283" i="5" s="1"/>
  <c r="C284" i="5"/>
  <c r="E284" i="5" s="1"/>
  <c r="C285" i="5"/>
  <c r="E285" i="5"/>
  <c r="C286" i="5"/>
  <c r="E286" i="5" s="1"/>
  <c r="C287" i="5"/>
  <c r="E287" i="5" s="1"/>
  <c r="C288" i="5"/>
  <c r="E288" i="5" s="1"/>
  <c r="C289" i="5"/>
  <c r="E289" i="5"/>
  <c r="C290" i="5"/>
  <c r="E290" i="5" s="1"/>
  <c r="C291" i="5"/>
  <c r="E291" i="5" s="1"/>
  <c r="C292" i="5"/>
  <c r="E292" i="5" s="1"/>
  <c r="C293" i="5"/>
  <c r="E293" i="5"/>
  <c r="C294" i="5"/>
  <c r="E294" i="5" s="1"/>
  <c r="C295" i="5"/>
  <c r="E295" i="5" s="1"/>
  <c r="C296" i="5"/>
  <c r="E296" i="5" s="1"/>
  <c r="C297" i="5"/>
  <c r="E297" i="5"/>
  <c r="C298" i="5"/>
  <c r="E298" i="5" s="1"/>
  <c r="C299" i="5"/>
  <c r="E299" i="5" s="1"/>
  <c r="C300" i="5"/>
  <c r="E300" i="5" s="1"/>
  <c r="C301" i="5"/>
  <c r="E301" i="5"/>
  <c r="C302" i="5"/>
  <c r="E302" i="5" s="1"/>
  <c r="C303" i="5"/>
  <c r="E303" i="5" s="1"/>
  <c r="C304" i="5"/>
  <c r="E304" i="5" s="1"/>
  <c r="C305" i="5"/>
  <c r="E305" i="5"/>
  <c r="C306" i="5"/>
  <c r="E306" i="5" s="1"/>
  <c r="C307" i="5"/>
  <c r="E307" i="5" s="1"/>
  <c r="C308" i="5"/>
  <c r="E308" i="5" s="1"/>
  <c r="C309" i="5"/>
  <c r="E309" i="5"/>
  <c r="C310" i="5"/>
  <c r="E310" i="5" s="1"/>
  <c r="C311" i="5"/>
  <c r="E311" i="5" s="1"/>
  <c r="C312" i="5"/>
  <c r="E312" i="5" s="1"/>
  <c r="C313" i="5"/>
  <c r="E313" i="5"/>
  <c r="C314" i="5"/>
  <c r="E314" i="5" s="1"/>
  <c r="C315" i="5"/>
  <c r="E315" i="5" s="1"/>
  <c r="C316" i="5"/>
  <c r="E316" i="5" s="1"/>
  <c r="C317" i="5"/>
  <c r="E317" i="5"/>
  <c r="C318" i="5"/>
  <c r="E318" i="5" s="1"/>
  <c r="C319" i="5"/>
  <c r="E319" i="5" s="1"/>
  <c r="C320" i="5"/>
  <c r="E320" i="5" s="1"/>
  <c r="C321" i="5"/>
  <c r="E321" i="5"/>
  <c r="C322" i="5"/>
  <c r="E322" i="5" s="1"/>
  <c r="C323" i="5"/>
  <c r="E323" i="5" s="1"/>
  <c r="C324" i="5"/>
  <c r="E324" i="5" s="1"/>
  <c r="C325" i="5"/>
  <c r="E325" i="5"/>
  <c r="C326" i="5"/>
  <c r="E326" i="5" s="1"/>
  <c r="C327" i="5"/>
  <c r="E327" i="5" s="1"/>
  <c r="C328" i="5"/>
  <c r="E328" i="5" s="1"/>
  <c r="C329" i="5"/>
  <c r="E329" i="5"/>
  <c r="C330" i="5"/>
  <c r="E330" i="5" s="1"/>
  <c r="C331" i="5"/>
  <c r="E331" i="5" s="1"/>
  <c r="C332" i="5"/>
  <c r="E332" i="5" s="1"/>
  <c r="C333" i="5"/>
  <c r="E333" i="5"/>
  <c r="C334" i="5"/>
  <c r="E334" i="5" s="1"/>
  <c r="C335" i="5"/>
  <c r="E335" i="5" s="1"/>
  <c r="C336" i="5"/>
  <c r="E336" i="5" s="1"/>
  <c r="C337" i="5"/>
  <c r="E337" i="5"/>
  <c r="C338" i="5"/>
  <c r="E338" i="5" s="1"/>
  <c r="C339" i="5"/>
  <c r="E339" i="5" s="1"/>
  <c r="C340" i="5"/>
  <c r="E340" i="5" s="1"/>
  <c r="C341" i="5"/>
  <c r="E341" i="5"/>
  <c r="C342" i="5"/>
  <c r="E342" i="5" s="1"/>
  <c r="C343" i="5"/>
  <c r="E343" i="5" s="1"/>
  <c r="C344" i="5"/>
  <c r="E344" i="5" s="1"/>
  <c r="C345" i="5"/>
  <c r="E345" i="5"/>
  <c r="C346" i="5"/>
  <c r="E346" i="5" s="1"/>
  <c r="C347" i="5"/>
  <c r="E347" i="5" s="1"/>
  <c r="C348" i="5"/>
  <c r="E348" i="5" s="1"/>
  <c r="C349" i="5"/>
  <c r="E349" i="5"/>
  <c r="C350" i="5"/>
  <c r="E350" i="5" s="1"/>
  <c r="C351" i="5"/>
  <c r="E351" i="5" s="1"/>
  <c r="C352" i="5"/>
  <c r="E352" i="5" s="1"/>
  <c r="C353" i="5"/>
  <c r="E353" i="5"/>
  <c r="C354" i="5"/>
  <c r="E354" i="5" s="1"/>
  <c r="C355" i="5"/>
  <c r="E355" i="5" s="1"/>
  <c r="C356" i="5"/>
  <c r="E356" i="5" s="1"/>
  <c r="C357" i="5"/>
  <c r="E357" i="5"/>
  <c r="C358" i="5"/>
  <c r="E358" i="5" s="1"/>
  <c r="C359" i="5"/>
  <c r="E359" i="5" s="1"/>
  <c r="C360" i="5"/>
  <c r="E360" i="5" s="1"/>
  <c r="C361" i="5"/>
  <c r="E361" i="5"/>
  <c r="C362" i="5"/>
  <c r="E362" i="5" s="1"/>
  <c r="C363" i="5"/>
  <c r="E363" i="5" s="1"/>
  <c r="C364" i="5"/>
  <c r="E364" i="5" s="1"/>
  <c r="C365" i="5"/>
  <c r="E365" i="5"/>
  <c r="C366" i="5"/>
  <c r="E366" i="5" s="1"/>
  <c r="C367" i="5"/>
  <c r="E367" i="5" s="1"/>
  <c r="C368" i="5"/>
  <c r="E368" i="5" s="1"/>
  <c r="C369" i="5"/>
  <c r="E369" i="5"/>
  <c r="C370" i="5"/>
  <c r="E370" i="5" s="1"/>
  <c r="C371" i="5"/>
  <c r="E371" i="5" s="1"/>
  <c r="C372" i="5"/>
  <c r="E372" i="5" s="1"/>
  <c r="C373" i="5"/>
  <c r="E373" i="5"/>
  <c r="C374" i="5"/>
  <c r="E374" i="5" s="1"/>
  <c r="C375" i="5"/>
  <c r="E375" i="5" s="1"/>
  <c r="C376" i="5"/>
  <c r="E376" i="5" s="1"/>
  <c r="C377" i="5"/>
  <c r="E377" i="5"/>
  <c r="C378" i="5"/>
  <c r="E378" i="5" s="1"/>
  <c r="C379" i="5"/>
  <c r="E379" i="5" s="1"/>
  <c r="C380" i="5"/>
  <c r="E380" i="5" s="1"/>
  <c r="C381" i="5"/>
  <c r="E381" i="5"/>
  <c r="C382" i="5"/>
  <c r="E382" i="5" s="1"/>
  <c r="C383" i="5"/>
  <c r="E383" i="5" s="1"/>
  <c r="C384" i="5"/>
  <c r="E384" i="5" s="1"/>
  <c r="C385" i="5"/>
  <c r="E385" i="5"/>
  <c r="C386" i="5"/>
  <c r="E386" i="5" s="1"/>
  <c r="C387" i="5"/>
  <c r="E387" i="5" s="1"/>
  <c r="C388" i="5"/>
  <c r="E388" i="5" s="1"/>
  <c r="C389" i="5"/>
  <c r="E389" i="5"/>
  <c r="C390" i="5"/>
  <c r="E390" i="5" s="1"/>
  <c r="C391" i="5"/>
  <c r="E391" i="5" s="1"/>
  <c r="C392" i="5"/>
  <c r="E392" i="5" s="1"/>
  <c r="C4" i="5"/>
  <c r="E4" i="5"/>
  <c r="C5" i="5"/>
  <c r="E5" i="5" s="1"/>
  <c r="C6" i="5"/>
  <c r="E6" i="5" s="1"/>
  <c r="C7" i="5"/>
  <c r="E7" i="5" s="1"/>
  <c r="C8" i="5"/>
  <c r="E8" i="5"/>
  <c r="C9" i="5"/>
  <c r="E9" i="5" s="1"/>
  <c r="C10" i="5"/>
  <c r="E10" i="5" s="1"/>
  <c r="C11" i="5"/>
  <c r="E11" i="5" s="1"/>
  <c r="C12" i="5"/>
  <c r="E12" i="5"/>
  <c r="C13" i="5"/>
  <c r="E13" i="5" s="1"/>
  <c r="C14" i="5"/>
  <c r="E14" i="5" s="1"/>
  <c r="C15" i="5"/>
  <c r="E15" i="5" s="1"/>
  <c r="C16" i="5"/>
  <c r="E16" i="5"/>
  <c r="C17" i="5"/>
  <c r="E17" i="5" s="1"/>
  <c r="C18" i="5"/>
  <c r="E18" i="5" s="1"/>
  <c r="C19" i="5"/>
  <c r="E19" i="5" s="1"/>
  <c r="C20" i="5"/>
  <c r="E20" i="5"/>
  <c r="C21" i="5"/>
  <c r="E21" i="5" s="1"/>
  <c r="C22" i="5"/>
  <c r="E22" i="5" s="1"/>
  <c r="C23" i="5"/>
  <c r="E23" i="5" s="1"/>
  <c r="C24" i="5"/>
  <c r="E24" i="5"/>
  <c r="C25" i="5"/>
  <c r="E25" i="5" s="1"/>
  <c r="C26" i="5"/>
  <c r="E26" i="5" s="1"/>
  <c r="C27" i="5"/>
  <c r="E27" i="5" s="1"/>
  <c r="C28" i="5"/>
  <c r="E28" i="5"/>
  <c r="C29" i="5"/>
  <c r="E29" i="5" s="1"/>
  <c r="C30" i="5"/>
  <c r="E30" i="5" s="1"/>
  <c r="C31" i="5"/>
  <c r="E31" i="5" s="1"/>
  <c r="C32" i="5"/>
  <c r="E32" i="5"/>
  <c r="C33" i="5"/>
  <c r="E33" i="5" s="1"/>
  <c r="C34" i="5"/>
  <c r="E34" i="5" s="1"/>
  <c r="C35" i="5"/>
  <c r="E35" i="5" s="1"/>
  <c r="C36" i="5"/>
  <c r="E36" i="5"/>
  <c r="C37" i="5"/>
  <c r="E37" i="5" s="1"/>
  <c r="C38" i="5"/>
  <c r="E38" i="5" s="1"/>
  <c r="C39" i="5"/>
  <c r="E39" i="5" s="1"/>
  <c r="C40" i="5"/>
  <c r="E40" i="5"/>
  <c r="C41" i="5"/>
  <c r="E41" i="5" s="1"/>
  <c r="C42" i="5"/>
  <c r="E42" i="5" s="1"/>
  <c r="C43" i="5"/>
  <c r="E43" i="5" s="1"/>
  <c r="C44" i="5"/>
  <c r="E44" i="5"/>
  <c r="C45" i="5"/>
  <c r="E45" i="5" s="1"/>
  <c r="C46" i="5"/>
  <c r="E46" i="5" s="1"/>
  <c r="C47" i="5"/>
  <c r="E47" i="5" s="1"/>
  <c r="C48" i="5"/>
  <c r="E48" i="5"/>
  <c r="C49" i="5"/>
  <c r="E49" i="5" s="1"/>
  <c r="C50" i="5"/>
  <c r="E50" i="5" s="1"/>
  <c r="C51" i="5"/>
  <c r="E51" i="5" s="1"/>
  <c r="C52" i="5"/>
  <c r="E52" i="5"/>
  <c r="C53" i="5"/>
  <c r="E53" i="5" s="1"/>
  <c r="C54" i="5"/>
  <c r="E54" i="5" s="1"/>
  <c r="C55" i="5"/>
  <c r="E55" i="5" s="1"/>
  <c r="C56" i="5"/>
  <c r="E56" i="5"/>
  <c r="C57" i="5"/>
  <c r="E57" i="5" s="1"/>
  <c r="C58" i="5"/>
  <c r="E58" i="5" s="1"/>
  <c r="C59" i="5"/>
  <c r="E59" i="5" s="1"/>
  <c r="C60" i="5"/>
  <c r="E60" i="5"/>
  <c r="C61" i="5"/>
  <c r="E61" i="5" s="1"/>
  <c r="C62" i="5"/>
  <c r="E62" i="5" s="1"/>
  <c r="C63" i="5"/>
  <c r="E63" i="5" s="1"/>
  <c r="C64" i="5"/>
  <c r="E64" i="5"/>
  <c r="C65" i="5"/>
  <c r="E65" i="5" s="1"/>
  <c r="C66" i="5"/>
  <c r="E66" i="5" s="1"/>
  <c r="C67" i="5"/>
  <c r="E67" i="5" s="1"/>
  <c r="C68" i="5"/>
  <c r="E68" i="5"/>
  <c r="C69" i="5"/>
  <c r="E69" i="5" s="1"/>
  <c r="C70" i="5"/>
  <c r="E70" i="5" s="1"/>
  <c r="C71" i="5"/>
  <c r="E71" i="5" s="1"/>
  <c r="C72" i="5"/>
  <c r="E72" i="5"/>
  <c r="C73" i="5"/>
  <c r="E73" i="5" s="1"/>
  <c r="C74" i="5"/>
  <c r="E74" i="5" s="1"/>
  <c r="C75" i="5"/>
  <c r="E75" i="5" s="1"/>
  <c r="C76" i="5"/>
  <c r="E76" i="5"/>
  <c r="C77" i="5"/>
  <c r="E77" i="5" s="1"/>
  <c r="C78" i="5"/>
  <c r="E78" i="5" s="1"/>
  <c r="C79" i="5"/>
  <c r="E79" i="5" s="1"/>
  <c r="C80" i="5"/>
  <c r="E80" i="5"/>
  <c r="C81" i="5"/>
  <c r="E81" i="5" s="1"/>
  <c r="C82" i="5"/>
  <c r="E82" i="5" s="1"/>
  <c r="C83" i="5"/>
  <c r="E83" i="5" s="1"/>
  <c r="C84" i="5"/>
  <c r="E84" i="5"/>
  <c r="C85" i="5"/>
  <c r="E85" i="5" s="1"/>
  <c r="C86" i="5"/>
  <c r="E86" i="5" s="1"/>
  <c r="C87" i="5"/>
  <c r="E87" i="5" s="1"/>
  <c r="C88" i="5"/>
  <c r="E88" i="5"/>
  <c r="C89" i="5"/>
  <c r="E89" i="5" s="1"/>
  <c r="C90" i="5"/>
  <c r="E90" i="5" s="1"/>
  <c r="C91" i="5"/>
  <c r="E91" i="5" s="1"/>
  <c r="C92" i="5"/>
  <c r="E92" i="5"/>
  <c r="C93" i="5"/>
  <c r="E93" i="5" s="1"/>
  <c r="C94" i="5"/>
  <c r="E94" i="5" s="1"/>
  <c r="C95" i="5"/>
  <c r="E95" i="5" s="1"/>
  <c r="C96" i="5"/>
  <c r="E96" i="5"/>
  <c r="C97" i="5"/>
  <c r="E97" i="5" s="1"/>
  <c r="C98" i="5"/>
  <c r="E98" i="5" s="1"/>
  <c r="C99" i="5"/>
  <c r="E99" i="5" s="1"/>
  <c r="C100" i="5"/>
  <c r="E100" i="5"/>
  <c r="C101" i="5"/>
  <c r="E101" i="5" s="1"/>
  <c r="C102" i="5"/>
  <c r="E102" i="5" s="1"/>
  <c r="C103" i="5"/>
  <c r="E103" i="5" s="1"/>
  <c r="C104" i="5"/>
  <c r="E104" i="5"/>
  <c r="C105" i="5"/>
  <c r="E105" i="5" s="1"/>
  <c r="C106" i="5"/>
  <c r="E106" i="5" s="1"/>
  <c r="C107" i="5"/>
  <c r="E107" i="5" s="1"/>
  <c r="C108" i="5"/>
  <c r="E108" i="5"/>
  <c r="C109" i="5"/>
  <c r="E109" i="5" s="1"/>
  <c r="C110" i="5"/>
  <c r="E110" i="5" s="1"/>
  <c r="C111" i="5"/>
  <c r="E111" i="5" s="1"/>
  <c r="C112" i="5"/>
  <c r="E112" i="5"/>
  <c r="C113" i="5"/>
  <c r="E113" i="5" s="1"/>
  <c r="C114" i="5"/>
  <c r="E114" i="5" s="1"/>
  <c r="C115" i="5"/>
  <c r="E115" i="5" s="1"/>
  <c r="C116" i="5"/>
  <c r="E116" i="5"/>
  <c r="C117" i="5"/>
  <c r="E117" i="5" s="1"/>
  <c r="C118" i="5"/>
  <c r="E118" i="5" s="1"/>
  <c r="C119" i="5"/>
  <c r="E119" i="5" s="1"/>
  <c r="C120" i="5"/>
  <c r="E120" i="5"/>
  <c r="C121" i="5"/>
  <c r="E121" i="5" s="1"/>
  <c r="C122" i="5"/>
  <c r="E122" i="5" s="1"/>
  <c r="C123" i="5"/>
  <c r="E123" i="5" s="1"/>
  <c r="C124" i="5"/>
  <c r="E124" i="5"/>
  <c r="C3" i="5"/>
  <c r="E3" i="5" s="1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3" i="5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191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67" i="1"/>
  <c r="F6" i="5" l="1"/>
  <c r="I9" i="5"/>
  <c r="I10" i="5" s="1"/>
  <c r="I11" i="5" s="1"/>
  <c r="G6" i="5"/>
  <c r="G7" i="5"/>
  <c r="F5" i="5"/>
  <c r="G5" i="5"/>
  <c r="F7" i="5"/>
  <c r="G9" i="5"/>
  <c r="F10" i="5" l="1"/>
  <c r="I12" i="5"/>
  <c r="I13" i="5" s="1"/>
  <c r="I14" i="5" s="1"/>
  <c r="I15" i="5" s="1"/>
  <c r="G10" i="5"/>
  <c r="F9" i="5"/>
  <c r="F13" i="5" l="1"/>
  <c r="I16" i="5"/>
  <c r="I17" i="5" s="1"/>
  <c r="I18" i="5" s="1"/>
  <c r="G14" i="5"/>
  <c r="F12" i="5"/>
  <c r="G13" i="5"/>
  <c r="G12" i="5"/>
  <c r="F14" i="5"/>
  <c r="F17" i="5" l="1"/>
  <c r="I19" i="5"/>
  <c r="I20" i="5" s="1"/>
  <c r="I21" i="5" s="1"/>
  <c r="I22" i="5" s="1"/>
  <c r="G17" i="5"/>
  <c r="F16" i="5"/>
  <c r="G16" i="5"/>
  <c r="F20" i="5" l="1"/>
  <c r="I23" i="5"/>
  <c r="I24" i="5" s="1"/>
  <c r="I25" i="5" s="1"/>
  <c r="I26" i="5" s="1"/>
  <c r="G20" i="5"/>
  <c r="G21" i="5"/>
  <c r="F19" i="5"/>
  <c r="F21" i="5"/>
  <c r="G19" i="5"/>
  <c r="F24" i="5" l="1"/>
  <c r="G25" i="5"/>
  <c r="F23" i="5"/>
  <c r="I27" i="5"/>
  <c r="I28" i="5" s="1"/>
  <c r="I29" i="5" s="1"/>
  <c r="I30" i="5" s="1"/>
  <c r="G24" i="5"/>
  <c r="G23" i="5"/>
  <c r="F25" i="5"/>
  <c r="F28" i="5" l="1"/>
  <c r="I31" i="5"/>
  <c r="I32" i="5" s="1"/>
  <c r="I33" i="5" s="1"/>
  <c r="G28" i="5"/>
  <c r="G29" i="5"/>
  <c r="F27" i="5"/>
  <c r="F29" i="5"/>
  <c r="G27" i="5"/>
  <c r="F32" i="5" l="1"/>
  <c r="I34" i="5"/>
  <c r="I35" i="5" s="1"/>
  <c r="I36" i="5" s="1"/>
  <c r="I37" i="5" s="1"/>
  <c r="G32" i="5"/>
  <c r="F31" i="5"/>
  <c r="G31" i="5"/>
  <c r="F35" i="5" l="1"/>
  <c r="I38" i="5"/>
  <c r="I39" i="5" s="1"/>
  <c r="I40" i="5" s="1"/>
  <c r="I41" i="5" s="1"/>
  <c r="G36" i="5"/>
  <c r="F34" i="5"/>
  <c r="G35" i="5"/>
  <c r="G34" i="5"/>
  <c r="F36" i="5"/>
  <c r="F39" i="5" l="1"/>
  <c r="I42" i="5"/>
  <c r="I43" i="5" s="1"/>
  <c r="I44" i="5" s="1"/>
  <c r="G39" i="5"/>
  <c r="G40" i="5"/>
  <c r="F38" i="5"/>
  <c r="G38" i="5"/>
  <c r="F40" i="5"/>
  <c r="F43" i="5" l="1"/>
  <c r="I45" i="5"/>
  <c r="I46" i="5" s="1"/>
  <c r="I47" i="5" s="1"/>
  <c r="G43" i="5"/>
  <c r="G42" i="5"/>
  <c r="F42" i="5"/>
  <c r="H42" i="5"/>
  <c r="H43" i="5"/>
  <c r="F46" i="5" l="1"/>
  <c r="I48" i="5"/>
  <c r="I49" i="5" s="1"/>
  <c r="I50" i="5" s="1"/>
  <c r="I51" i="5" s="1"/>
  <c r="F45" i="5"/>
  <c r="G46" i="5"/>
  <c r="G45" i="5"/>
  <c r="H45" i="5"/>
  <c r="H46" i="5"/>
  <c r="G49" i="5" l="1"/>
  <c r="I52" i="5"/>
  <c r="I53" i="5" s="1"/>
  <c r="I54" i="5" s="1"/>
  <c r="H49" i="5"/>
  <c r="G50" i="5"/>
  <c r="G48" i="5"/>
  <c r="F48" i="5"/>
  <c r="F49" i="5"/>
  <c r="H48" i="5"/>
  <c r="H50" i="5"/>
  <c r="F50" i="5"/>
  <c r="I55" i="5" l="1"/>
  <c r="I56" i="5" s="1"/>
  <c r="I57" i="5" s="1"/>
  <c r="I58" i="5" s="1"/>
  <c r="I59" i="5" s="1"/>
  <c r="F53" i="5"/>
  <c r="H52" i="5"/>
  <c r="H53" i="5"/>
  <c r="F52" i="5"/>
  <c r="G53" i="5"/>
  <c r="G52" i="5"/>
  <c r="I60" i="5" l="1"/>
  <c r="I61" i="5" s="1"/>
  <c r="I62" i="5" s="1"/>
  <c r="F56" i="5"/>
  <c r="G57" i="5"/>
  <c r="H58" i="5"/>
  <c r="G58" i="5"/>
  <c r="G55" i="5"/>
  <c r="F58" i="5"/>
  <c r="G56" i="5"/>
  <c r="F57" i="5"/>
  <c r="H55" i="5"/>
  <c r="F55" i="5"/>
  <c r="H56" i="5"/>
  <c r="H57" i="5"/>
  <c r="I63" i="5" l="1"/>
  <c r="I64" i="5" s="1"/>
  <c r="I65" i="5" s="1"/>
  <c r="H61" i="5"/>
  <c r="G61" i="5"/>
  <c r="G60" i="5"/>
  <c r="H60" i="5"/>
  <c r="F60" i="5"/>
  <c r="F61" i="5"/>
  <c r="I66" i="5" l="1"/>
  <c r="I67" i="5" s="1"/>
  <c r="I68" i="5" s="1"/>
  <c r="I69" i="5" s="1"/>
  <c r="F64" i="5"/>
  <c r="H63" i="5"/>
  <c r="G63" i="5"/>
  <c r="F63" i="5"/>
  <c r="H64" i="5"/>
  <c r="G64" i="5"/>
  <c r="I70" i="5" l="1"/>
  <c r="I71" i="5" s="1"/>
  <c r="I72" i="5" s="1"/>
  <c r="I73" i="5" s="1"/>
  <c r="G67" i="5"/>
  <c r="H68" i="5"/>
  <c r="F67" i="5"/>
  <c r="F68" i="5"/>
  <c r="H67" i="5"/>
  <c r="F66" i="5"/>
  <c r="H66" i="5"/>
  <c r="G68" i="5"/>
  <c r="G66" i="5"/>
  <c r="I74" i="5" l="1"/>
  <c r="I75" i="5" s="1"/>
  <c r="I76" i="5" s="1"/>
  <c r="H71" i="5"/>
  <c r="G70" i="5"/>
  <c r="H72" i="5"/>
  <c r="H70" i="5"/>
  <c r="G72" i="5"/>
  <c r="F72" i="5"/>
  <c r="F71" i="5"/>
  <c r="G71" i="5"/>
  <c r="F70" i="5"/>
  <c r="I77" i="5" l="1"/>
  <c r="I78" i="5" s="1"/>
  <c r="I79" i="5" s="1"/>
  <c r="F75" i="5"/>
  <c r="H74" i="5"/>
  <c r="G75" i="5"/>
  <c r="H75" i="5"/>
  <c r="F74" i="5"/>
  <c r="G74" i="5"/>
  <c r="I80" i="5" l="1"/>
  <c r="I81" i="5" s="1"/>
  <c r="I82" i="5" s="1"/>
  <c r="H78" i="5"/>
  <c r="G78" i="5"/>
  <c r="G77" i="5"/>
  <c r="F78" i="5"/>
  <c r="F77" i="5"/>
  <c r="H77" i="5"/>
  <c r="F81" i="5" l="1"/>
  <c r="H80" i="5"/>
  <c r="I83" i="5"/>
  <c r="I84" i="5" s="1"/>
  <c r="I85" i="5" s="1"/>
  <c r="G81" i="5"/>
  <c r="H81" i="5"/>
  <c r="G80" i="5"/>
  <c r="F80" i="5"/>
  <c r="I86" i="5" l="1"/>
  <c r="I87" i="5" s="1"/>
  <c r="I88" i="5" s="1"/>
  <c r="H84" i="5"/>
  <c r="F84" i="5"/>
  <c r="G84" i="5"/>
  <c r="G83" i="5"/>
  <c r="H83" i="5"/>
  <c r="F83" i="5"/>
  <c r="I89" i="5" l="1"/>
  <c r="I90" i="5" s="1"/>
  <c r="I91" i="5" s="1"/>
  <c r="F87" i="5"/>
  <c r="H86" i="5"/>
  <c r="G86" i="5"/>
  <c r="F86" i="5"/>
  <c r="H87" i="5"/>
  <c r="G87" i="5"/>
  <c r="I92" i="5" l="1"/>
  <c r="I93" i="5" s="1"/>
  <c r="I94" i="5" s="1"/>
  <c r="H90" i="5"/>
  <c r="F89" i="5"/>
  <c r="H89" i="5"/>
  <c r="F90" i="5"/>
  <c r="G90" i="5"/>
  <c r="G89" i="5"/>
  <c r="F93" i="5" l="1"/>
  <c r="H92" i="5"/>
  <c r="I95" i="5"/>
  <c r="I96" i="5" s="1"/>
  <c r="I97" i="5" s="1"/>
  <c r="G93" i="5"/>
  <c r="G92" i="5"/>
  <c r="F92" i="5"/>
  <c r="H93" i="5"/>
  <c r="I98" i="5" l="1"/>
  <c r="I99" i="5" s="1"/>
  <c r="I100" i="5" s="1"/>
  <c r="H96" i="5"/>
  <c r="F95" i="5"/>
  <c r="F96" i="5"/>
  <c r="H95" i="5"/>
  <c r="G96" i="5"/>
  <c r="G95" i="5"/>
  <c r="F99" i="5" l="1"/>
  <c r="H98" i="5"/>
  <c r="I101" i="5"/>
  <c r="I102" i="5" s="1"/>
  <c r="I103" i="5" s="1"/>
  <c r="F98" i="5"/>
  <c r="G99" i="5"/>
  <c r="G98" i="5"/>
  <c r="H99" i="5"/>
  <c r="I104" i="5" l="1"/>
  <c r="I105" i="5" s="1"/>
  <c r="I106" i="5" s="1"/>
  <c r="H102" i="5"/>
  <c r="G102" i="5"/>
  <c r="H101" i="5"/>
  <c r="F102" i="5"/>
  <c r="F101" i="5"/>
  <c r="G101" i="5"/>
  <c r="I107" i="5" l="1"/>
  <c r="I108" i="5" s="1"/>
  <c r="I109" i="5" s="1"/>
  <c r="F105" i="5"/>
  <c r="H104" i="5"/>
  <c r="H105" i="5"/>
  <c r="G104" i="5"/>
  <c r="G105" i="5"/>
  <c r="F104" i="5"/>
  <c r="I110" i="5" l="1"/>
  <c r="I111" i="5" s="1"/>
  <c r="I112" i="5" s="1"/>
  <c r="H108" i="5"/>
  <c r="G108" i="5"/>
  <c r="G107" i="5"/>
  <c r="H107" i="5"/>
  <c r="F107" i="5"/>
  <c r="F108" i="5"/>
  <c r="I113" i="5" l="1"/>
  <c r="I114" i="5" s="1"/>
  <c r="I115" i="5" s="1"/>
  <c r="F111" i="5"/>
  <c r="H110" i="5"/>
  <c r="G110" i="5"/>
  <c r="F110" i="5"/>
  <c r="G111" i="5"/>
  <c r="H111" i="5"/>
  <c r="I116" i="5" l="1"/>
  <c r="I117" i="5" s="1"/>
  <c r="I118" i="5" s="1"/>
  <c r="H114" i="5"/>
  <c r="G113" i="5"/>
  <c r="F114" i="5"/>
  <c r="H113" i="5"/>
  <c r="G114" i="5"/>
  <c r="F113" i="5"/>
  <c r="H116" i="5" l="1"/>
  <c r="I119" i="5"/>
  <c r="I120" i="5" s="1"/>
  <c r="I121" i="5" s="1"/>
  <c r="F117" i="5"/>
  <c r="G117" i="5"/>
  <c r="G116" i="5"/>
  <c r="H117" i="5"/>
  <c r="F116" i="5"/>
  <c r="I122" i="5" l="1"/>
  <c r="I123" i="5" s="1"/>
  <c r="I124" i="5" s="1"/>
  <c r="H120" i="5"/>
  <c r="F119" i="5"/>
  <c r="H119" i="5"/>
  <c r="G120" i="5"/>
  <c r="F120" i="5"/>
  <c r="G119" i="5"/>
  <c r="I125" i="5" l="1"/>
  <c r="I126" i="5" s="1"/>
  <c r="I127" i="5" s="1"/>
  <c r="F123" i="5"/>
  <c r="H122" i="5"/>
  <c r="G123" i="5"/>
  <c r="H123" i="5"/>
  <c r="G122" i="5"/>
  <c r="F122" i="5"/>
  <c r="I128" i="5" l="1"/>
  <c r="I129" i="5" s="1"/>
  <c r="I130" i="5" s="1"/>
  <c r="H126" i="5"/>
  <c r="G126" i="5"/>
  <c r="G125" i="5"/>
  <c r="F125" i="5"/>
  <c r="F126" i="5"/>
  <c r="H125" i="5"/>
  <c r="F129" i="5" l="1"/>
  <c r="H128" i="5"/>
  <c r="I131" i="5"/>
  <c r="I132" i="5" s="1"/>
  <c r="I133" i="5" s="1"/>
  <c r="F128" i="5"/>
  <c r="G129" i="5"/>
  <c r="G128" i="5"/>
  <c r="H129" i="5"/>
  <c r="I134" i="5" l="1"/>
  <c r="I135" i="5" s="1"/>
  <c r="I136" i="5" s="1"/>
  <c r="H132" i="5"/>
  <c r="G132" i="5"/>
  <c r="H131" i="5"/>
  <c r="G131" i="5"/>
  <c r="F132" i="5"/>
  <c r="F131" i="5"/>
  <c r="I137" i="5" l="1"/>
  <c r="I138" i="5" s="1"/>
  <c r="I139" i="5" s="1"/>
  <c r="F135" i="5"/>
  <c r="H134" i="5"/>
  <c r="G134" i="5"/>
  <c r="F134" i="5"/>
  <c r="H135" i="5"/>
  <c r="G135" i="5"/>
  <c r="I140" i="5" l="1"/>
  <c r="I141" i="5" s="1"/>
  <c r="I142" i="5" s="1"/>
  <c r="H138" i="5"/>
  <c r="G137" i="5"/>
  <c r="H137" i="5"/>
  <c r="F137" i="5"/>
  <c r="F138" i="5"/>
  <c r="G138" i="5"/>
  <c r="F141" i="5" l="1"/>
  <c r="H140" i="5"/>
  <c r="I143" i="5"/>
  <c r="I144" i="5" s="1"/>
  <c r="I145" i="5" s="1"/>
  <c r="G141" i="5"/>
  <c r="G140" i="5"/>
  <c r="F140" i="5"/>
  <c r="H141" i="5"/>
  <c r="I146" i="5" l="1"/>
  <c r="I147" i="5" s="1"/>
  <c r="I148" i="5" s="1"/>
  <c r="H144" i="5"/>
  <c r="F143" i="5"/>
  <c r="H143" i="5"/>
  <c r="F144" i="5"/>
  <c r="G144" i="5"/>
  <c r="G143" i="5"/>
  <c r="F147" i="5" l="1"/>
  <c r="H146" i="5"/>
  <c r="I149" i="5"/>
  <c r="I150" i="5" s="1"/>
  <c r="I151" i="5" s="1"/>
  <c r="G147" i="5"/>
  <c r="G146" i="5"/>
  <c r="F146" i="5"/>
  <c r="H147" i="5"/>
  <c r="I152" i="5" l="1"/>
  <c r="I153" i="5" s="1"/>
  <c r="I154" i="5" s="1"/>
  <c r="H150" i="5"/>
  <c r="G150" i="5"/>
  <c r="G149" i="5"/>
  <c r="F150" i="5"/>
  <c r="F149" i="5"/>
  <c r="H149" i="5"/>
  <c r="I155" i="5" l="1"/>
  <c r="I156" i="5" s="1"/>
  <c r="I157" i="5" s="1"/>
  <c r="F153" i="5"/>
  <c r="H152" i="5"/>
  <c r="G152" i="5"/>
  <c r="F152" i="5"/>
  <c r="H153" i="5"/>
  <c r="G153" i="5"/>
  <c r="I158" i="5" l="1"/>
  <c r="I159" i="5" s="1"/>
  <c r="I160" i="5" s="1"/>
  <c r="H156" i="5"/>
  <c r="G156" i="5"/>
  <c r="G155" i="5"/>
  <c r="H155" i="5"/>
  <c r="F155" i="5"/>
  <c r="F156" i="5"/>
  <c r="I161" i="5" l="1"/>
  <c r="I162" i="5" s="1"/>
  <c r="I163" i="5" s="1"/>
  <c r="F159" i="5"/>
  <c r="H158" i="5"/>
  <c r="G158" i="5"/>
  <c r="F158" i="5"/>
  <c r="G159" i="5"/>
  <c r="H159" i="5"/>
  <c r="I164" i="5" l="1"/>
  <c r="I165" i="5" s="1"/>
  <c r="H162" i="5"/>
  <c r="F162" i="5"/>
  <c r="H161" i="5"/>
  <c r="G162" i="5"/>
  <c r="G161" i="5"/>
  <c r="F161" i="5"/>
  <c r="I166" i="5" l="1"/>
  <c r="I167" i="5" s="1"/>
  <c r="I168" i="5" s="1"/>
  <c r="H164" i="5"/>
  <c r="G164" i="5"/>
  <c r="F164" i="5"/>
  <c r="I169" i="5" l="1"/>
  <c r="I170" i="5" s="1"/>
  <c r="G166" i="5"/>
  <c r="H167" i="5"/>
  <c r="H166" i="5"/>
  <c r="G167" i="5"/>
  <c r="F167" i="5"/>
  <c r="F166" i="5"/>
  <c r="H169" i="5" l="1"/>
  <c r="I171" i="5"/>
  <c r="I172" i="5" s="1"/>
  <c r="F169" i="5"/>
  <c r="G169" i="5"/>
  <c r="I173" i="5" l="1"/>
  <c r="I174" i="5" s="1"/>
  <c r="H171" i="5"/>
  <c r="G171" i="5"/>
  <c r="F171" i="5"/>
  <c r="H173" i="5" l="1"/>
  <c r="G173" i="5"/>
  <c r="I175" i="5"/>
  <c r="I176" i="5" s="1"/>
  <c r="I177" i="5" s="1"/>
  <c r="F173" i="5"/>
  <c r="I178" i="5" l="1"/>
  <c r="I179" i="5" s="1"/>
  <c r="H176" i="5"/>
  <c r="G176" i="5"/>
  <c r="G175" i="5"/>
  <c r="F176" i="5"/>
  <c r="F175" i="5"/>
  <c r="H175" i="5"/>
  <c r="I180" i="5" l="1"/>
  <c r="I181" i="5" s="1"/>
  <c r="I182" i="5" s="1"/>
  <c r="H178" i="5"/>
  <c r="G178" i="5"/>
  <c r="F178" i="5"/>
  <c r="G180" i="5" l="1"/>
  <c r="I183" i="5"/>
  <c r="I184" i="5" s="1"/>
  <c r="F180" i="5"/>
  <c r="H181" i="5"/>
  <c r="G181" i="5"/>
  <c r="F181" i="5"/>
  <c r="H180" i="5"/>
  <c r="H183" i="5" l="1"/>
  <c r="F183" i="5"/>
  <c r="I185" i="5"/>
  <c r="I186" i="5" s="1"/>
  <c r="G183" i="5"/>
  <c r="I187" i="5" l="1"/>
  <c r="I188" i="5" s="1"/>
  <c r="H185" i="5"/>
  <c r="G185" i="5"/>
  <c r="F185" i="5"/>
  <c r="H187" i="5" l="1"/>
  <c r="I189" i="5"/>
  <c r="I190" i="5" s="1"/>
  <c r="G187" i="5"/>
  <c r="F187" i="5"/>
  <c r="I191" i="5" l="1"/>
  <c r="I192" i="5" s="1"/>
  <c r="G189" i="5"/>
  <c r="F189" i="5"/>
  <c r="H189" i="5"/>
  <c r="H191" i="5" l="1"/>
  <c r="I193" i="5"/>
  <c r="I194" i="5" s="1"/>
  <c r="F191" i="5"/>
  <c r="G191" i="5"/>
  <c r="I195" i="5" l="1"/>
  <c r="I196" i="5" s="1"/>
  <c r="H193" i="5"/>
  <c r="F193" i="5"/>
  <c r="G193" i="5"/>
  <c r="H195" i="5" l="1"/>
  <c r="G195" i="5"/>
  <c r="I197" i="5"/>
  <c r="I198" i="5" s="1"/>
  <c r="F195" i="5"/>
  <c r="I199" i="5" l="1"/>
  <c r="I200" i="5" s="1"/>
  <c r="H197" i="5"/>
  <c r="F197" i="5"/>
  <c r="G197" i="5"/>
  <c r="H199" i="5" l="1"/>
  <c r="F199" i="5"/>
  <c r="I201" i="5"/>
  <c r="I202" i="5" s="1"/>
  <c r="G199" i="5"/>
  <c r="I203" i="5" l="1"/>
  <c r="I204" i="5" s="1"/>
  <c r="H201" i="5"/>
  <c r="G201" i="5"/>
  <c r="F201" i="5"/>
  <c r="H203" i="5" l="1"/>
  <c r="G203" i="5"/>
  <c r="I205" i="5"/>
  <c r="I206" i="5" s="1"/>
  <c r="F203" i="5"/>
  <c r="I207" i="5" l="1"/>
  <c r="I208" i="5" s="1"/>
  <c r="G205" i="5"/>
  <c r="F205" i="5"/>
  <c r="H205" i="5"/>
  <c r="H207" i="5" l="1"/>
  <c r="I209" i="5"/>
  <c r="I210" i="5" s="1"/>
  <c r="F207" i="5"/>
  <c r="G207" i="5"/>
  <c r="I211" i="5" l="1"/>
  <c r="I212" i="5" s="1"/>
  <c r="H209" i="5"/>
  <c r="F209" i="5"/>
  <c r="G209" i="5"/>
  <c r="H211" i="5" l="1"/>
  <c r="G211" i="5"/>
  <c r="I213" i="5"/>
  <c r="I214" i="5" s="1"/>
  <c r="F211" i="5"/>
  <c r="I215" i="5" l="1"/>
  <c r="I216" i="5" s="1"/>
  <c r="G213" i="5"/>
  <c r="H213" i="5"/>
  <c r="F213" i="5"/>
  <c r="H215" i="5" l="1"/>
  <c r="F215" i="5"/>
  <c r="I217" i="5"/>
  <c r="I218" i="5" s="1"/>
  <c r="G215" i="5"/>
  <c r="I219" i="5" l="1"/>
  <c r="I220" i="5" s="1"/>
  <c r="H217" i="5"/>
  <c r="G217" i="5"/>
  <c r="F217" i="5"/>
  <c r="H219" i="5" l="1"/>
  <c r="G219" i="5"/>
  <c r="I221" i="5"/>
  <c r="I222" i="5" s="1"/>
  <c r="F219" i="5"/>
  <c r="I223" i="5" l="1"/>
  <c r="I224" i="5" s="1"/>
  <c r="G221" i="5"/>
  <c r="F221" i="5"/>
  <c r="H221" i="5"/>
  <c r="H223" i="5" l="1"/>
  <c r="I225" i="5"/>
  <c r="I226" i="5" s="1"/>
  <c r="F223" i="5"/>
  <c r="G223" i="5"/>
  <c r="H225" i="5" l="1"/>
  <c r="I227" i="5"/>
  <c r="I228" i="5" s="1"/>
  <c r="F225" i="5"/>
  <c r="G225" i="5"/>
  <c r="H227" i="5" l="1"/>
  <c r="I229" i="5"/>
  <c r="I230" i="5" s="1"/>
  <c r="G227" i="5"/>
  <c r="F227" i="5"/>
  <c r="I231" i="5" l="1"/>
  <c r="I232" i="5" s="1"/>
  <c r="H229" i="5"/>
  <c r="F229" i="5"/>
  <c r="G229" i="5"/>
  <c r="H231" i="5" l="1"/>
  <c r="I233" i="5"/>
  <c r="I234" i="5" s="1"/>
  <c r="F231" i="5"/>
  <c r="G231" i="5"/>
  <c r="I235" i="5" l="1"/>
  <c r="I236" i="5" s="1"/>
  <c r="H233" i="5"/>
  <c r="G233" i="5"/>
  <c r="F233" i="5"/>
  <c r="H235" i="5" l="1"/>
  <c r="I237" i="5"/>
  <c r="I238" i="5" s="1"/>
  <c r="G235" i="5"/>
  <c r="F235" i="5"/>
  <c r="I239" i="5" l="1"/>
  <c r="I240" i="5" s="1"/>
  <c r="G237" i="5"/>
  <c r="F237" i="5"/>
  <c r="H237" i="5"/>
  <c r="H239" i="5" l="1"/>
  <c r="I241" i="5"/>
  <c r="I242" i="5" s="1"/>
  <c r="F239" i="5"/>
  <c r="G239" i="5"/>
  <c r="H241" i="5" l="1"/>
  <c r="I243" i="5"/>
  <c r="I244" i="5" s="1"/>
  <c r="F241" i="5"/>
  <c r="G241" i="5"/>
  <c r="H243" i="5" l="1"/>
  <c r="G243" i="5"/>
  <c r="I245" i="5"/>
  <c r="I246" i="5" s="1"/>
  <c r="F243" i="5"/>
  <c r="I247" i="5" l="1"/>
  <c r="I248" i="5" s="1"/>
  <c r="G245" i="5"/>
  <c r="F245" i="5"/>
  <c r="H245" i="5"/>
  <c r="H247" i="5" l="1"/>
  <c r="F247" i="5"/>
  <c r="I249" i="5"/>
  <c r="I250" i="5" s="1"/>
  <c r="G247" i="5"/>
  <c r="I251" i="5" l="1"/>
  <c r="I252" i="5" s="1"/>
  <c r="H249" i="5"/>
  <c r="G249" i="5"/>
  <c r="F249" i="5"/>
  <c r="H251" i="5" l="1"/>
  <c r="I253" i="5"/>
  <c r="I254" i="5" s="1"/>
  <c r="G251" i="5"/>
  <c r="F251" i="5"/>
  <c r="I255" i="5" l="1"/>
  <c r="I256" i="5" s="1"/>
  <c r="G253" i="5"/>
  <c r="H253" i="5"/>
  <c r="F253" i="5"/>
  <c r="H255" i="5" l="1"/>
  <c r="I257" i="5"/>
  <c r="I258" i="5" s="1"/>
  <c r="F255" i="5"/>
  <c r="G255" i="5"/>
  <c r="I259" i="5" l="1"/>
  <c r="I260" i="5" s="1"/>
  <c r="H257" i="5"/>
  <c r="F257" i="5"/>
  <c r="G257" i="5"/>
  <c r="H259" i="5" l="1"/>
  <c r="G259" i="5"/>
  <c r="I261" i="5"/>
  <c r="I262" i="5" s="1"/>
  <c r="F259" i="5"/>
  <c r="I263" i="5" l="1"/>
  <c r="I264" i="5" s="1"/>
  <c r="H261" i="5"/>
  <c r="G261" i="5"/>
  <c r="F261" i="5"/>
  <c r="H263" i="5" l="1"/>
  <c r="F263" i="5"/>
  <c r="I265" i="5"/>
  <c r="I266" i="5" s="1"/>
  <c r="G263" i="5"/>
  <c r="I267" i="5" l="1"/>
  <c r="I268" i="5" s="1"/>
  <c r="H265" i="5"/>
  <c r="G265" i="5"/>
  <c r="F265" i="5"/>
  <c r="H267" i="5" l="1"/>
  <c r="G267" i="5"/>
  <c r="I269" i="5"/>
  <c r="I270" i="5" s="1"/>
  <c r="F267" i="5"/>
  <c r="I271" i="5" l="1"/>
  <c r="I272" i="5" s="1"/>
  <c r="G269" i="5"/>
  <c r="F269" i="5"/>
  <c r="H269" i="5"/>
  <c r="H271" i="5" l="1"/>
  <c r="I273" i="5"/>
  <c r="I274" i="5" s="1"/>
  <c r="F271" i="5"/>
  <c r="G271" i="5"/>
  <c r="I275" i="5" l="1"/>
  <c r="I276" i="5" s="1"/>
  <c r="H273" i="5"/>
  <c r="F273" i="5"/>
  <c r="G273" i="5"/>
  <c r="H275" i="5" l="1"/>
  <c r="G275" i="5"/>
  <c r="I277" i="5"/>
  <c r="I278" i="5" s="1"/>
  <c r="F275" i="5"/>
  <c r="I279" i="5" l="1"/>
  <c r="I280" i="5" s="1"/>
  <c r="H277" i="5"/>
  <c r="F277" i="5"/>
  <c r="G277" i="5"/>
  <c r="H279" i="5" l="1"/>
  <c r="F279" i="5"/>
  <c r="I281" i="5"/>
  <c r="I282" i="5" s="1"/>
  <c r="G279" i="5"/>
  <c r="I283" i="5" l="1"/>
  <c r="I284" i="5" s="1"/>
  <c r="H281" i="5"/>
  <c r="G281" i="5"/>
  <c r="F281" i="5"/>
  <c r="H283" i="5" l="1"/>
  <c r="G283" i="5"/>
  <c r="I285" i="5"/>
  <c r="I286" i="5" s="1"/>
  <c r="F283" i="5"/>
  <c r="I287" i="5" l="1"/>
  <c r="I288" i="5" s="1"/>
  <c r="G285" i="5"/>
  <c r="F285" i="5"/>
  <c r="H285" i="5"/>
  <c r="H287" i="5" l="1"/>
  <c r="I289" i="5"/>
  <c r="I290" i="5" s="1"/>
  <c r="F287" i="5"/>
  <c r="G287" i="5"/>
  <c r="H289" i="5" l="1"/>
  <c r="I291" i="5"/>
  <c r="I292" i="5" s="1"/>
  <c r="F289" i="5"/>
  <c r="G289" i="5"/>
  <c r="H291" i="5" l="1"/>
  <c r="I293" i="5"/>
  <c r="I294" i="5" s="1"/>
  <c r="G291" i="5"/>
  <c r="F291" i="5"/>
  <c r="I295" i="5" l="1"/>
  <c r="I296" i="5" s="1"/>
  <c r="H293" i="5"/>
  <c r="F293" i="5"/>
  <c r="G293" i="5"/>
  <c r="H295" i="5" l="1"/>
  <c r="I297" i="5"/>
  <c r="I298" i="5" s="1"/>
  <c r="F295" i="5"/>
  <c r="G295" i="5"/>
  <c r="I299" i="5" l="1"/>
  <c r="I300" i="5" s="1"/>
  <c r="H297" i="5"/>
  <c r="G297" i="5"/>
  <c r="F297" i="5"/>
  <c r="H299" i="5" l="1"/>
  <c r="I301" i="5"/>
  <c r="I302" i="5" s="1"/>
  <c r="G299" i="5"/>
  <c r="F299" i="5"/>
  <c r="I303" i="5" l="1"/>
  <c r="I304" i="5" s="1"/>
  <c r="G301" i="5"/>
  <c r="F301" i="5"/>
  <c r="H301" i="5"/>
  <c r="H303" i="5" l="1"/>
  <c r="I305" i="5"/>
  <c r="I306" i="5" s="1"/>
  <c r="F303" i="5"/>
  <c r="G303" i="5"/>
  <c r="H305" i="5" l="1"/>
  <c r="I307" i="5"/>
  <c r="I308" i="5" s="1"/>
  <c r="F305" i="5"/>
  <c r="G305" i="5"/>
  <c r="H307" i="5" l="1"/>
  <c r="G307" i="5"/>
  <c r="I309" i="5"/>
  <c r="I310" i="5" s="1"/>
  <c r="F307" i="5"/>
  <c r="I311" i="5" l="1"/>
  <c r="I312" i="5" s="1"/>
  <c r="F309" i="5"/>
  <c r="H309" i="5"/>
  <c r="G309" i="5"/>
  <c r="H311" i="5" l="1"/>
  <c r="F311" i="5"/>
  <c r="I313" i="5"/>
  <c r="I314" i="5" s="1"/>
  <c r="G311" i="5"/>
  <c r="I315" i="5" l="1"/>
  <c r="I316" i="5" s="1"/>
  <c r="H313" i="5"/>
  <c r="G313" i="5"/>
  <c r="F313" i="5"/>
  <c r="H315" i="5" l="1"/>
  <c r="I317" i="5"/>
  <c r="I318" i="5" s="1"/>
  <c r="G315" i="5"/>
  <c r="F315" i="5"/>
  <c r="I319" i="5" l="1"/>
  <c r="I320" i="5" s="1"/>
  <c r="G317" i="5"/>
  <c r="H317" i="5"/>
  <c r="F317" i="5"/>
  <c r="H319" i="5" l="1"/>
  <c r="I321" i="5"/>
  <c r="I322" i="5" s="1"/>
  <c r="F319" i="5"/>
  <c r="G319" i="5"/>
  <c r="I323" i="5" l="1"/>
  <c r="I324" i="5" s="1"/>
  <c r="H321" i="5"/>
  <c r="F321" i="5"/>
  <c r="G321" i="5"/>
  <c r="H323" i="5" l="1"/>
  <c r="G323" i="5"/>
  <c r="I325" i="5"/>
  <c r="I326" i="5" s="1"/>
  <c r="F323" i="5"/>
  <c r="I327" i="5" l="1"/>
  <c r="I328" i="5" s="1"/>
  <c r="H325" i="5"/>
  <c r="G325" i="5"/>
  <c r="F325" i="5"/>
  <c r="G327" i="5" l="1"/>
  <c r="H327" i="5"/>
  <c r="I329" i="5"/>
  <c r="I330" i="5" s="1"/>
  <c r="H329" i="5" l="1"/>
  <c r="I331" i="5"/>
  <c r="I332" i="5" s="1"/>
  <c r="G329" i="5"/>
  <c r="H331" i="5" l="1"/>
  <c r="G331" i="5"/>
  <c r="I333" i="5"/>
  <c r="I334" i="5" s="1"/>
  <c r="H333" i="5" l="1"/>
  <c r="I335" i="5"/>
  <c r="I336" i="5" s="1"/>
  <c r="G333" i="5"/>
  <c r="H335" i="5" l="1"/>
  <c r="G335" i="5"/>
  <c r="I337" i="5"/>
  <c r="I338" i="5" s="1"/>
  <c r="H337" i="5" l="1"/>
  <c r="I339" i="5"/>
  <c r="I340" i="5" s="1"/>
  <c r="G337" i="5"/>
  <c r="H339" i="5" l="1"/>
  <c r="I341" i="5"/>
  <c r="I342" i="5" s="1"/>
  <c r="G339" i="5"/>
  <c r="H341" i="5" l="1"/>
  <c r="I343" i="5"/>
  <c r="I344" i="5" s="1"/>
  <c r="G341" i="5"/>
  <c r="H343" i="5" l="1"/>
  <c r="I345" i="5"/>
  <c r="I346" i="5" s="1"/>
  <c r="G343" i="5"/>
  <c r="H345" i="5" l="1"/>
  <c r="I347" i="5"/>
  <c r="I348" i="5" s="1"/>
  <c r="G345" i="5"/>
  <c r="H347" i="5" l="1"/>
  <c r="I349" i="5"/>
  <c r="I350" i="5" s="1"/>
  <c r="G347" i="5"/>
  <c r="H349" i="5" l="1"/>
  <c r="I351" i="5"/>
  <c r="I352" i="5" s="1"/>
  <c r="G349" i="5"/>
  <c r="H351" i="5" l="1"/>
  <c r="I353" i="5"/>
  <c r="I354" i="5" s="1"/>
  <c r="G351" i="5"/>
  <c r="H353" i="5" l="1"/>
  <c r="I355" i="5"/>
  <c r="I356" i="5" s="1"/>
  <c r="G353" i="5"/>
  <c r="H355" i="5" l="1"/>
  <c r="I357" i="5"/>
  <c r="I358" i="5" s="1"/>
  <c r="G355" i="5"/>
  <c r="H357" i="5" l="1"/>
  <c r="I359" i="5"/>
  <c r="I360" i="5" s="1"/>
  <c r="I361" i="5" s="1"/>
  <c r="I362" i="5" s="1"/>
  <c r="I363" i="5" s="1"/>
  <c r="I364" i="5" s="1"/>
  <c r="I365" i="5" s="1"/>
  <c r="I366" i="5" s="1"/>
  <c r="I367" i="5" s="1"/>
  <c r="I368" i="5" s="1"/>
  <c r="I369" i="5" s="1"/>
  <c r="I370" i="5" s="1"/>
  <c r="I371" i="5" s="1"/>
  <c r="I372" i="5" s="1"/>
  <c r="I373" i="5" s="1"/>
  <c r="I374" i="5" s="1"/>
  <c r="I375" i="5" s="1"/>
  <c r="I376" i="5" s="1"/>
  <c r="I377" i="5" s="1"/>
  <c r="I378" i="5" s="1"/>
  <c r="I379" i="5" s="1"/>
  <c r="I380" i="5" s="1"/>
  <c r="I381" i="5" s="1"/>
  <c r="I382" i="5" s="1"/>
  <c r="I383" i="5" s="1"/>
  <c r="I384" i="5" s="1"/>
  <c r="I385" i="5" s="1"/>
  <c r="I386" i="5" s="1"/>
  <c r="I387" i="5" s="1"/>
  <c r="I388" i="5" s="1"/>
  <c r="I389" i="5" s="1"/>
  <c r="I390" i="5" s="1"/>
  <c r="I391" i="5" s="1"/>
  <c r="I392" i="5" s="1"/>
  <c r="G357" i="5"/>
</calcChain>
</file>

<file path=xl/comments1.xml><?xml version="1.0" encoding="utf-8"?>
<comments xmlns="http://schemas.openxmlformats.org/spreadsheetml/2006/main">
  <authors>
    <author>Slavik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before 8/1/87 - taken from Orphanides;
after - taken from Greenbook</t>
        </r>
      </text>
    </comment>
  </commentList>
</comments>
</file>

<file path=xl/comments2.xml><?xml version="1.0" encoding="utf-8"?>
<comments xmlns="http://schemas.openxmlformats.org/spreadsheetml/2006/main">
  <authors>
    <author>Slavik</author>
  </authors>
  <commentList>
    <comment ref="G66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constructed by Slavik as LX1QB+D4LX3QF
</t>
        </r>
      </text>
    </comment>
    <comment ref="G190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constructed by Slavik as LX1QB+FD4LX3QF
</t>
        </r>
      </text>
    </comment>
  </commentList>
</comments>
</file>

<file path=xl/comments3.xml><?xml version="1.0" encoding="utf-8"?>
<comments xmlns="http://schemas.openxmlformats.org/spreadsheetml/2006/main">
  <authors>
    <author>Slavik</author>
  </authors>
  <commentList>
    <comment ref="I62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my copy in a "readable" format</t>
        </r>
      </text>
    </comment>
  </commentList>
</comments>
</file>

<file path=xl/comments4.xml><?xml version="1.0" encoding="utf-8"?>
<comments xmlns="http://schemas.openxmlformats.org/spreadsheetml/2006/main">
  <authors>
    <author>Slavik</author>
  </authors>
  <commentList>
    <comment ref="I12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Slavik: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<sst xmlns="http://schemas.openxmlformats.org/spreadsheetml/2006/main" count="1443" uniqueCount="1216">
  <si>
    <t>1990:02   5.420504227746  3.384324925185  3.120232966206  4.327780145713</t>
  </si>
  <si>
    <t>1990:03   4.418018596458  4.778440451761  3.513785864539  3.264641316721</t>
  </si>
  <si>
    <t>1990:04   3.413952269177  4.587564578515  4.778440451761  3.513785864539</t>
  </si>
  <si>
    <t>1991:01   2.466250626982  3.773634243583  4.587564578515  4.778440451761</t>
  </si>
  <si>
    <t>1991:02   5.376079914527  2.515635858436  3.773634243583  4.587564578515</t>
  </si>
  <si>
    <t>1991:03   4.077666304131  5.025746001753  2.515635858436  3.773634243583</t>
  </si>
  <si>
    <t>1991:04   1.797441297146  4.422303466416  5.025746001753  2.515635858436</t>
  </si>
  <si>
    <t>1992:01   1.619094410361  2.171516655565  3.143742827114  4.831301143991</t>
  </si>
  <si>
    <t>1992:02   2.862214626723  1.695479785042  2.171516655565  3.143742827114</t>
  </si>
  <si>
    <t>1992:03   2.264331212098  3.097117087616  2.250453363467  2.686011080233</t>
  </si>
  <si>
    <t>1992:04   1.758447391450  2.692216610299  3.097117087616  2.250453363467</t>
  </si>
  <si>
    <t>1993:01   1.821226397206  1.775321831828  2.692216610299  3.097117087616</t>
  </si>
  <si>
    <t>1993:02   3.249191966552  2.249600210745  1.775321831828  2.692216610299</t>
  </si>
  <si>
    <t>1993:03   2.392095942154  3.458608885727  2.249600210745  1.775321831828</t>
  </si>
  <si>
    <t>1993:04   1.514800736517  2.315968896491  3.535469192793  3.236304650751</t>
  </si>
  <si>
    <t>1994:01   1.417846538945  1.466430783458  2.315968896491  3.535469192793</t>
  </si>
  <si>
    <t>1994:02   2.500318210183  1.346525374442  1.466430783458  2.315968896491</t>
  </si>
  <si>
    <t>1994:03   2.930712193088  2.630299402616  1.338731455131  1.092513994660</t>
  </si>
  <si>
    <t>1994:04   1.728891236365  2.938576673397  2.630299402616  1.338731455131</t>
  </si>
  <si>
    <t>1995:01   1.670920393680  2.078769703530  2.938576673397  2.630299402616</t>
  </si>
  <si>
    <t>1995:02   2.159248758332  1.217856755775  2.078769703530  2.938576673397</t>
  </si>
  <si>
    <t>1995:03   1.441083425528  1.961051850201  1.217856755775  2.078769703530</t>
  </si>
  <si>
    <t>1995:04   0.447213055784  1.711920987705  1.961051850201  1.217856755775</t>
  </si>
  <si>
    <t>***** real-time inflation forecasts (for one quarter)</t>
  </si>
  <si>
    <t>print  1966:1 1995:4 dlp1qfx dlp2qfx dlp3qfx dlp4qfx</t>
  </si>
  <si>
    <t>ENTRY        DLP1QFX         DLP2QFX         DLP3QFX         DLP4QFX</t>
  </si>
  <si>
    <t>1966:01   2.681603644597       NA              NA              NA</t>
  </si>
  <si>
    <t>1966:02        NA              NA              NA              NA</t>
  </si>
  <si>
    <t>1966:03   3.464099271991       NA              NA              NA</t>
  </si>
  <si>
    <t>1966:04        NA              NA              NA              NA</t>
  </si>
  <si>
    <t>1967:01   1.968241374350       NA              NA              NA</t>
  </si>
  <si>
    <t>1967:02   2.697713537657       NA              NA              NA</t>
  </si>
  <si>
    <t>1967:03   3.835908070300       NA              NA              NA</t>
  </si>
  <si>
    <t>1967:04   3.448118266676  3.345362029865       NA              NA</t>
  </si>
  <si>
    <t>1968:01   3.441474608424       NA              NA              NA</t>
  </si>
  <si>
    <t>1968:02   3.900086745896  3.429991197030       NA              NA</t>
  </si>
  <si>
    <t>1968:03   3.363857979396       NA              NA              NA</t>
  </si>
  <si>
    <t>1968:04   3.326115154019  2.988596126826       NA              NA</t>
  </si>
  <si>
    <t>1969:01   3.382612115273  4.328794330505  2.859906590423       NA</t>
  </si>
  <si>
    <t>1969:02   4.717446374594  3.479602809099       NA              NA</t>
  </si>
  <si>
    <t>1969:03   3.711964862641  3.482195671550  3.163667132828       NA</t>
  </si>
  <si>
    <t>1969:04   3.564792719259  3.309907177412  4.117541661811  2.847280311482</t>
  </si>
  <si>
    <t>1970:01   3.897377460596  3.755311351098  3.500814139824       NA</t>
  </si>
  <si>
    <t>1970:02   4.158252275950  3.699918940105       NA              NA</t>
  </si>
  <si>
    <t>1970:03   3.447869709701  4.012451878027  2.951385307334       NA</t>
  </si>
  <si>
    <t>1970:04   4.680752750287  3.591046086523  3.408136397036  3.175498939091</t>
  </si>
  <si>
    <t>1971:01   3.859027522219  3.830885876536  3.626086127553       NA</t>
  </si>
  <si>
    <t>1971:02   4.889327777382  3.902717938392       NA              NA</t>
  </si>
  <si>
    <t>1971:03   2.997692045341       NA              NA              NA</t>
  </si>
  <si>
    <t>1971:04   4.021483977081  3.098272792474  3.634457274472  2.783918947529</t>
  </si>
  <si>
    <t>1972:01   3.098054837341  2.886465917746  2.791806446278       NA</t>
  </si>
  <si>
    <t>1972:02   3.362545018101  3.390672091022       NA              NA</t>
  </si>
  <si>
    <t>1972:03   2.835319901949  3.815771513783  3.234586368217  3.774494809682</t>
  </si>
  <si>
    <t>1972:04   3.700237319184  3.492523176227  4.076157038067  4.162170059181</t>
  </si>
  <si>
    <t>1973:01   4.086810220824  4.005187794235  4.178462814588       NA</t>
  </si>
  <si>
    <t>1973:02   4.401400263532  4.638402777322       NA              NA</t>
  </si>
  <si>
    <t>1973:03   6.362951575289  5.902618927064  4.873860211102  4.495050466336</t>
  </si>
  <si>
    <t>1973:04   5.900507989412  5.103825857850  4.875503213600  5.380173455803</t>
  </si>
  <si>
    <t>1974:01   6.793144925647  6.561570176755  5.127706753175       NA</t>
  </si>
  <si>
    <t>1974:02   6.722671719790  7.115957221375  5.930147033833  5.075499932181</t>
  </si>
  <si>
    <t>1974:03   8.496393479127  7.167920158550  6.820727050646  6.496116103699</t>
  </si>
  <si>
    <t>1974:04   8.349354651692  7.681853487251  7.091791029691  7.193360892229</t>
  </si>
  <si>
    <t>1975:01   6.277439417854  6.299106184530  6.186687050105  5.498546331176</t>
  </si>
  <si>
    <t>1975:02   5.616080528431  5.815354480437  4.808089511905  4.422046582027</t>
  </si>
  <si>
    <t>1975:03   7.813997353500  7.485602218485  5.718122178030  5.224271883330</t>
  </si>
  <si>
    <t>1975:04   5.017412105069  5.201098254684  5.105930429217  5.398578172760</t>
  </si>
  <si>
    <t>1976:01   5.438561158655  5.673831134874  5.852375700449  5.306035524617</t>
  </si>
  <si>
    <t>1976:02   5.711554969259  5.747118489450  5.121664060073  5.303784317695</t>
  </si>
  <si>
    <t>1976:03   5.838033302209  5.441195484423  4.856753686608  5.424031730748</t>
  </si>
  <si>
    <t>1976:04   6.720001289695  4.888499821440  5.904753787024  6.102013641592</t>
  </si>
  <si>
    <t>1977:01   5.639972504663  5.376487306948  6.008301656688  5.303433283115</t>
  </si>
  <si>
    <t>1977:02   5.740556071942  6.117981004090  5.865564479419  5.402621994567</t>
  </si>
  <si>
    <t>1977:03   6.307740449559  5.809195165289  5.355788440239  5.889718925266</t>
  </si>
  <si>
    <t>1977:04   6.221911673186  5.892238049092  5.881409590684  6.680004034759</t>
  </si>
  <si>
    <t>1978:01   5.957906700293  5.782301445368  6.451069906610  6.318443061942</t>
  </si>
  <si>
    <t>1978:02   6.712341520537  6.947351094763  6.721057944483  6.248162562813</t>
  </si>
  <si>
    <t>1978:03   7.120767536500  7.290009291843  6.799478165428  6.652819300069</t>
  </si>
  <si>
    <t>1978:04   7.348667799778  6.759215918159  6.541424155045  7.157907005421</t>
  </si>
  <si>
    <t>1979:01   7.378759919069  6.604850842057  7.362421640816  7.579405631404</t>
  </si>
  <si>
    <t>1979:02   7.329053482915  8.301198142169  7.771685074057  7.753366252570</t>
  </si>
  <si>
    <t>1979:03   9.703765383118  9.169944134596  8.655393620768  8.116917720441</t>
  </si>
  <si>
    <t>1979:04   9.350220672860  9.033858873823  8.493188527304  8.816534667203</t>
  </si>
  <si>
    <t>1980:01   8.521085274249  9.216432767280 10.119529998164  8.955871642880</t>
  </si>
  <si>
    <t>1980:02   9.323760028271  9.888229908594  9.577903754533  8.516496415215</t>
  </si>
  <si>
    <t>1980:03  10.409373015127  9.496449339264  8.115212350810  7.634143397046</t>
  </si>
  <si>
    <t>1980:04   9.471626490610  8.483370447094  8.248748318310  9.000249240995</t>
  </si>
  <si>
    <t>1981:01   8.348518915169  8.293567804018  8.714259051416  7.678181274752</t>
  </si>
  <si>
    <t>1981:02   7.860672991263  7.961306907589  7.296037079871  7.051201606033</t>
  </si>
  <si>
    <t>1981:03   8.901888381587  6.391792201589  6.552837825260  6.260905258780</t>
  </si>
  <si>
    <t>1981:04   6.876610925466  6.990423148064  6.447107195446  7.026537135815</t>
  </si>
  <si>
    <t>1982:01   6.645124722943  5.945586179636  5.897006770769  5.316581061177</t>
  </si>
  <si>
    <t>1982:02   5.318746353233  5.512505153705  4.627877407281  4.503844750763</t>
  </si>
  <si>
    <t>1982:03   5.068912913857  4.810568623411  4.040793445455  3.713681095108</t>
  </si>
  <si>
    <t>1982:04   4.900310772146  4.017795318968  3.389371096582  3.782524421685</t>
  </si>
  <si>
    <t>1983:01   3.571144921804  3.715535294675  3.509699081142  3.407582289721</t>
  </si>
  <si>
    <t>1983:02   3.046899470572  3.114777438298  3.047799444990  3.326907292242</t>
  </si>
  <si>
    <t>1983:03   3.543978828414  4.381153777803  4.198704528125  4.361463228324</t>
  </si>
  <si>
    <t>1983:04   4.651220622063  4.453141714663  4.356475291008  4.494962706385</t>
  </si>
  <si>
    <t>1984:01   4.052317039113  4.245718519263  4.500884961052  5.151821013533</t>
  </si>
  <si>
    <t>1984:02   4.543872853930  4.589721803444  5.280858677831  5.102054210639</t>
  </si>
  <si>
    <t>1984:03   3.818781851951  4.390918024376  4.097692247807  4.702542200514</t>
  </si>
  <si>
    <t>1984:04   4.487850686818  3.788359477209  4.030412084065  4.205498042738</t>
  </si>
  <si>
    <t>1985:01   3.554665372928  3.141522630586  3.157521259951  3.736508774722</t>
  </si>
  <si>
    <t>1985:02   2.684516097040  3.090671804921  3.667536697639  3.428607983504</t>
  </si>
  <si>
    <t>1985:03   3.062665801520  3.637956345315  3.612022908190  3.720336097090</t>
  </si>
  <si>
    <t>1985:04   3.404665351985  3.682179158535  3.628403680468  3.907298415139</t>
  </si>
  <si>
    <t>1986:01   3.372835681622  2.909455716226  3.070516060644  3.614301872238</t>
  </si>
  <si>
    <t>1986:02   2.175119240125  2.795063184449  3.261871732280  3.280065786545</t>
  </si>
  <si>
    <t>1986:03   2.010110986721  2.575799003890  2.770573871667  2.817344241341</t>
  </si>
  <si>
    <t>1986:04   2.853913647198  2.925980160028  2.533176402986  2.714068370645</t>
  </si>
  <si>
    <t>1987:01   2.968949545735  2.995224298870  2.915564154517  3.451764104053</t>
  </si>
  <si>
    <t>1987:02   3.133092072249  2.577622712291  3.672941838249  3.541937181509</t>
  </si>
  <si>
    <t>1987:03   2.889318718398  3.910188780806  4.046783917754  3.988591442649</t>
  </si>
  <si>
    <t>1987:04   3.890515350047  3.719221558298  4.030119961201  4.065889487282</t>
  </si>
  <si>
    <t>1988:01   3.410255572436  3.396131609097  3.684391375100  3.797997259011</t>
  </si>
  <si>
    <t>1988:02   4.066823358360  3.891897539962  4.083332186142  3.805744551418</t>
  </si>
  <si>
    <t>1988:03   4.117451521650  3.951056417074  3.706797306942  3.635400379402</t>
  </si>
  <si>
    <t>1988:04   3.782781840585  3.767020906207  3.520784630284  3.396983740119</t>
  </si>
  <si>
    <t>1989:01   4.313916910691  3.628195822767  3.884789672853  4.637804993294</t>
  </si>
  <si>
    <t>1989:02   4.010193343870  3.814875035724  5.025735742254  4.390815678825</t>
  </si>
  <si>
    <t>1989:03   3.634897761394  4.502913409517  4.071559115471  4.023994518459</t>
  </si>
  <si>
    <t>1989:04   4.070194533307  4.010481777520  3.810152640616  3.647136154897</t>
  </si>
  <si>
    <t>1990:01   3.565817680460  4.093968240867  3.756757257295  4.520529270879</t>
  </si>
  <si>
    <t>1990:02   3.766838490634  4.066949688504  4.540034122844  3.962263629137</t>
  </si>
  <si>
    <t>1990:03   3.367174098767  4.756771666389  4.475380388432  3.901821592079</t>
  </si>
  <si>
    <t>1990:04   5.462059230338  4.519777183322  4.021627678341  3.447168431252</t>
  </si>
  <si>
    <t>1991:01   3.680916918221  3.595341532359  3.409031459515  3.858800641534</t>
  </si>
  <si>
    <t>1991:02   3.209622225998  3.182270342436  3.511001940127  2.811327751369</t>
  </si>
  <si>
    <t>1991:03   3.251451250656  3.739720150686  3.336577030187  2.893851250649</t>
  </si>
  <si>
    <t>1991:04   3.633305362016  2.866142935992  2.680170676692  2.518042264892</t>
  </si>
  <si>
    <t>1992:01   2.837248008029  2.423642244629  2.265092405614  2.812019121773</t>
  </si>
  <si>
    <t>1992:02   2.810548906063  2.650704764013  2.995519518850  2.456658842815</t>
  </si>
  <si>
    <t>1992:03   2.833802721739  2.872936790131  2.289195466978  2.225616579752</t>
  </si>
  <si>
    <t>1992:04   2.754474587411  2.151343068395  1.941372524186  1.678510058620</t>
  </si>
  <si>
    <t>1993:01   2.129392117014  2.143655138251  2.052140065919  2.257103103075</t>
  </si>
  <si>
    <t>1993:02   2.191658460721  2.379754361909  2.377370818130  2.326296091230</t>
  </si>
  <si>
    <t>1993:03   2.923507420556  2.474118345776  2.540252051325  2.287967075696</t>
  </si>
  <si>
    <t>1993:04   2.527382522045  2.429762753870  2.125012389130  1.977655140977</t>
  </si>
  <si>
    <t>1994:01   2.247336323269  2.175630077314  2.041813530524  2.608644157346</t>
  </si>
  <si>
    <t>1994:02   2.305860579015  2.176802096643  2.504958416137  2.019100554077</t>
  </si>
  <si>
    <t>1994:03   2.513975721550  2.603355162090  2.093525339964  2.089759153169</t>
  </si>
  <si>
    <t>1994:04   3.075932073702  2.773564646179  2.595917912780  2.332471148291</t>
  </si>
  <si>
    <t>1995:01   2.402784479342  2.279954189180  2.249990142147  2.555685387702</t>
  </si>
  <si>
    <t>1995:02   2.536115674379  2.358632643913  2.618713121467  2.342339713629</t>
  </si>
  <si>
    <t>1995:03   2.394646385541  2.330227085004  1.989796644856  2.027930528526</t>
  </si>
  <si>
    <t>1995:04   2.494038472465  2.215732549085  2.063177881621  1.835128424738</t>
  </si>
  <si>
    <t>***** real-time inflation current quarter and cum forecasts</t>
  </si>
  <si>
    <t>print  1966:1 1995:4 dlp0qfx d2lp2qfx d3lp3qfx d4lp4qfx</t>
  </si>
  <si>
    <t>ENTRY        DLP0QFX        D2LP2QFX        D3LP3QFX        D4LP4QFX</t>
  </si>
  <si>
    <t>1966:01   2.230118606806       NA              NA              NA</t>
  </si>
  <si>
    <t>1966:02   2.355880743508       NA              NA              NA</t>
  </si>
  <si>
    <t>1966:03   3.517095175167       NA              NA              NA</t>
  </si>
  <si>
    <t>1966:04   2.886148419520       NA              NA              NA</t>
  </si>
  <si>
    <t>1967:01   2.395175570396       NA              NA              NA</t>
  </si>
  <si>
    <t>1967:02   2.769836105455       NA              NA              NA</t>
  </si>
  <si>
    <t>1967:03   2.875043831265       NA              NA              NA</t>
  </si>
  <si>
    <t>1967:04   3.920517374952  3.396740148270       NA              NA</t>
  </si>
  <si>
    <t>1968:01   3.471688450446       NA              NA              NA</t>
  </si>
  <si>
    <t>1968:02   4.131293018864  3.665038971463       NA              NA</t>
  </si>
  <si>
    <t>1968:03   4.332162069883       NA              NA              NA</t>
  </si>
  <si>
    <t>1968:04   3.474734262452  3.157355640423       NA              NA</t>
  </si>
  <si>
    <t>1969:01   3.707649194814  3.855703222889  3.523418634966       NA</t>
  </si>
  <si>
    <t>1969:02   4.001544751385  4.098524591846       NA              NA</t>
  </si>
  <si>
    <t>1969:03   5.109466332852  3.597080267095  3.452263961417       NA</t>
  </si>
  <si>
    <t>1969:04   3.847541843848  3.437349948336  3.663714111442  3.459880467491</t>
  </si>
  <si>
    <t>1970:01   4.201713723356  3.826344405847  3.717462533741       NA</t>
  </si>
  <si>
    <t>1970:02   4.532780173629  3.929085608027       NA              NA</t>
  </si>
  <si>
    <t>1970:03   3.929711885124  3.730160793864  3.470221908124       NA</t>
  </si>
  <si>
    <t>1970:04   3.978164574912  4.135899418405  3.892922413441  3.713858543234</t>
  </si>
  <si>
    <t>1971:01   5.736881675586  3.844956699377  3.771622642118       NA</t>
  </si>
  <si>
    <t>1971:02   4.686740997986  4.396022857887       NA              NA</t>
  </si>
  <si>
    <t>1971:03   3.773631032274       NA              NA              NA</t>
  </si>
  <si>
    <t>1971:04   2.403779870875  3.559878384778  3.584379540874  3.384533247889</t>
  </si>
  <si>
    <t>1972:01   5.166684431985  2.992260377544  2.925149856215       NA</t>
  </si>
  <si>
    <t>1972:02   3.977154154548  3.376608554562       NA              NA</t>
  </si>
  <si>
    <t>1972:03   3.256366053870  3.325545707866  3.294896405390  3.415043148408</t>
  </si>
  <si>
    <t>1972:04   2.672592236694  3.596380247705  3.755930213908  3.857771898165</t>
  </si>
  <si>
    <t>1973:01   4.897510122558  4.045999007529  4.089744594521       NA</t>
  </si>
  <si>
    <t>1973:02   5.064113681695  4.519901520427       NA              NA</t>
  </si>
  <si>
    <t>1973:03   5.862190929947  6.132785251176  5.712572256795  5.408620294948</t>
  </si>
  <si>
    <t>1973:04   5.840426581744  5.502166923631  5.292749692385  5.315002629166</t>
  </si>
  <si>
    <t>1974:01   7.908194189039  6.677357551201  6.160191204464       NA</t>
  </si>
  <si>
    <t>1974:02   8.643385008475  6.919314470582  6.588933032467  6.211068976795</t>
  </si>
  <si>
    <t>1974:03   9.250496858294  7.832156818838  7.494264061418  7.245289198005</t>
  </si>
  <si>
    <t>1974:04  11.570195353933  8.015604069471  7.706895622906  7.579090015216</t>
  </si>
  <si>
    <t>1975:01   7.019625690601  6.288272801192  6.253785443074  6.065444745916</t>
  </si>
  <si>
    <t>1975:02   6.771075074654  5.715717504434  5.412633522774  5.165392775700</t>
  </si>
  <si>
    <t>1975:03   7.162486015085  7.649799785992  7.005206659280  6.560498408336</t>
  </si>
  <si>
    <t>1975:04   6.478443630062  5.109255179877  5.107636114964  5.180754740432</t>
  </si>
  <si>
    <t>1976:01   4.964702063968  5.556196146764  5.654357172393  5.567700879648</t>
  </si>
  <si>
    <t>1976:02   5.217815429451  5.729336729354  5.526226495010  5.471030459119</t>
  </si>
  <si>
    <t>1976:03   5.373124109793  5.639614393316  5.378122958331  5.390003550997</t>
  </si>
  <si>
    <t>1976:04   5.253431363787  5.804250555567  5.837167857556  5.903817134938</t>
  </si>
  <si>
    <t>1977:01   5.095704897110  5.508229905806  5.674352997384  5.582048687854</t>
  </si>
  <si>
    <t>1977:02   6.315458386618  5.929268538016  5.907443048432  5.781680887505</t>
  </si>
  <si>
    <t>1977:03   6.155524951006  6.058467807424  5.823658927560  5.840610745088</t>
  </si>
  <si>
    <t>1977:04   6.595402275441  6.057074861139  5.997919919010  6.168890836930</t>
  </si>
  <si>
    <t>1978:01   6.870057295868  5.870104072831  6.063152974822  6.127430278553</t>
  </si>
  <si>
    <t>1978:02   7.389994991778  6.829846307650  6.792904161576  6.657228280649</t>
  </si>
  <si>
    <t>1978:03   7.180810263353  7.205388414171  7.069377989424  6.965768573460</t>
  </si>
  <si>
    <t>1978:04   7.335338684395  7.053941858968  6.882414314065  6.951803719601</t>
  </si>
  <si>
    <t>1979:01   8.575419709291  6.991805380563  7.114632599567  7.231359508336</t>
  </si>
  <si>
    <t>1979:02   9.198669617333  7.815125812542  7.799865501824  7.788825737928</t>
  </si>
  <si>
    <t>1979:03   8.552144237566  9.436854758857  9.175450076056  8.911505214731</t>
  </si>
  <si>
    <t>1979:04   9.459468343688  9.192039773342  8.958193449060  8.923450685298</t>
  </si>
  <si>
    <t>1980:01   7.252292894651  8.868759020764  9.284754111630  9.203229920643</t>
  </si>
  <si>
    <t>1980:02  10.365378189958  9.605994968432  9.595671567343  9.326597526653</t>
  </si>
  <si>
    <t>1980:03   7.297551424544  9.952911177195  9.339410867243  8.913794525561</t>
  </si>
  <si>
    <t>1980:04  11.681339364478  8.977498468852  8.733708293829  8.800998624252</t>
  </si>
  <si>
    <t>1981:01  11.111535352502  8.321043359594  8.451270045342  8.258631761339</t>
  </si>
  <si>
    <t>1981:02   7.756774815439  7.910989949426  7.705235059008  7.542304646189</t>
  </si>
  <si>
    <t>1981:03   6.999824428903  7.646840291588  7.281444585532  7.026855916804</t>
  </si>
  <si>
    <t>1981:04   9.163065168513  6.933517036765  6.770703284950  6.835169601198</t>
  </si>
  <si>
    <t>1982:01   6.490575438197  6.295355451289  6.161956300527  5.951074683631</t>
  </si>
  <si>
    <t>1982:02   5.811447937247  5.415625753469  5.152527667109  4.990743416245</t>
  </si>
  <si>
    <t>1982:03   6.232569927220  4.939740768634  4.639627651742  4.408489019458</t>
  </si>
  <si>
    <t>1982:04   5.853458091884  4.459053045557  4.102082146659  4.022500402345</t>
  </si>
  <si>
    <t>1983:01   4.404903887681  3.643340108239  3.598433219897  3.550990396835</t>
  </si>
  <si>
    <t>1983:02   3.209063708586  3.080838454435  3.069518468741  3.134095911525</t>
  </si>
  <si>
    <t>1983:03   3.752095233398  3.962566303108  4.040874916876  4.121325090666</t>
  </si>
  <si>
    <t>1983:04   4.540658214930  4.552181168363  4.486497181324  4.488950083530</t>
  </si>
  <si>
    <t>1984:01   5.079734237578  4.149017779188  4.265880209125  4.487685383240</t>
  </si>
  <si>
    <t>1984:02   4.189113671812  4.566797328687  4.804337296624  4.879126886461</t>
  </si>
  <si>
    <t>1984:03   3.218028674618  4.104849938164  4.102053794974  4.252483581162</t>
  </si>
  <si>
    <t>1984:04   3.734813910963  4.138105082013  4.101797195289  4.128030072707</t>
  </si>
  <si>
    <t>1985:01   4.117051501824  3.348094001757  3.284241297513  3.397554509547</t>
  </si>
  <si>
    <t>1985:02   2.909381785822  2.887593950981  3.147260109047  3.217833145776</t>
  </si>
  <si>
    <t>1985:03   2.728053991098  3.350311073417  3.437204596839  3.508245288028</t>
  </si>
  <si>
    <t>1985:04   3.278028224853  3.543422255260  3.571392222056  3.655636651532</t>
  </si>
  <si>
    <t>1986:01   3.731840758004  3.141145698924  3.117290725915  3.241777332683</t>
  </si>
  <si>
    <t>1986:02   1.945229993073  2.485091212287  2.743743650479  2.878029985850</t>
  </si>
  <si>
    <t>1986:03   2.441098787713  2.292954995306  2.451916071297  2.543457025905</t>
  </si>
  <si>
    <t>1986:04   0.825844867365  2.889946903613  2.770746301064  2.756784645214</t>
  </si>
  <si>
    <t>1987:01   2.625647230203  2.982086922303  2.959616675107  3.082875525794</t>
  </si>
  <si>
    <t>1987:02   3.631289873632  2.855357392270  3.127572752376  3.231398451074</t>
  </si>
  <si>
    <t>1987:03   3.713608059254  3.399753749602  3.615068929272  3.708720714902</t>
  </si>
  <si>
    <t>1987:04   2.684519417063  3.804868454173  3.879564294620  3.926436589207</t>
  </si>
  <si>
    <t>1988:01   3.502470858732  3.403193590767  3.496576492926  3.572193953911</t>
  </si>
  <si>
    <t>1988:02   3.462617402791  3.979360449161  4.013616293052  3.961949408971</t>
  </si>
  <si>
    <t>1988:03   3.985270547702  4.034253969362  3.924709238380  3.852676406267</t>
  </si>
  <si>
    <t>1988:04   4.862532979505  3.774901373396  3.689826772779  3.616892779299</t>
  </si>
  <si>
    <t>1989:01   3.671135328810  3.971056366729  3.941906572024  4.116176849901</t>
  </si>
  <si>
    <t>1989:02   4.791868828586  3.912534189797  4.283173013812  4.310404950168</t>
  </si>
  <si>
    <t>1989:03   3.408787743831  4.068905585456  4.069383116451  4.058341201210</t>
  </si>
  <si>
    <t>1989:04   3.091034967910  4.040338155413  3.963213289516  3.884491276585</t>
  </si>
  <si>
    <t>1990:01   4.368714167272  3.829892960663  3.805133841435  3.984268112375</t>
  </si>
  <si>
    <t>1990:02   4.412022120911  3.916894089569  4.124194973251  4.084021482780</t>
  </si>
  <si>
    <t>1990:03   4.364821915946  4.061972882578  4.199355406991  4.125286936417</t>
  </si>
  <si>
    <t>1990:04   3.451344470829  4.990918206830  4.667354581864  4.362658130813</t>
  </si>
  <si>
    <t>1991:01   4.693117285058  3.638129225290  3.561407127035  3.636022637907</t>
  </si>
  <si>
    <t>1991:02   3.134211088978  3.195946284217  3.300634739703  3.178555564982</t>
  </si>
  <si>
    <t>1991:03   1.902724604580  3.495585700671  3.442238552229  3.305399920545</t>
  </si>
  <si>
    <t>1991:04   2.249609406177  3.249724149004  3.059567004267  2.924415309898</t>
  </si>
  <si>
    <t>1992:01   3.770625320569  2.630445126329  2.508410020002  2.584500445011</t>
  </si>
  <si>
    <t>1992:02   2.803679959297  2.730626835038  2.818642503869  2.728358007935</t>
  </si>
  <si>
    <t>1992:03   1.597546435018  2.853369755935  2.665045128450  2.555387889650</t>
  </si>
  <si>
    <t>1992:04   2.384607177416  2.452908827903  2.282168486991  2.131425059653</t>
  </si>
  <si>
    <t>1993:01   3.367174474622  2.136523627633  2.108184934151  2.145572606065</t>
  </si>
  <si>
    <t>1993:02   2.213824988627  2.285706411315  2.316029587466  2.318769932998</t>
  </si>
  <si>
    <t>1993:03   2.481453742895  2.698812883166  2.645694676625  2.556461223338</t>
  </si>
  <si>
    <t>1993:04   2.496241311235  2.478572637957  2.360483149759  2.264953201505</t>
  </si>
  <si>
    <t>1994:01   2.961684935627  2.211483200291  2.154711151038  2.268356022113</t>
  </si>
  <si>
    <t>1994:02   1.921619821338  2.241331337829  2.328974109895  2.251680411468</t>
  </si>
  <si>
    <t>1994:03   1.524715199507  2.558665441820  2.403378379327  2.325153844193</t>
  </si>
  <si>
    <t>1994:04   1.863692280640  2.924748359940  2.814856697066  2.694471445238</t>
  </si>
  <si>
    <t>1995:01   3.044020192588  2.341369334261  2.310678512596  2.372103549593</t>
  </si>
  <si>
    <t>1995:02   2.561428009309  2.447374159146  2.504236697872  2.463950288347</t>
  </si>
  <si>
    <t>1995:03   2.394972081914  2.362436735272  2.237999549463  2.185650160981</t>
  </si>
  <si>
    <t>1995:04   2.087046003941  2.354885510775  2.257423869427  2.152019331977</t>
  </si>
  <si>
    <t>this is output gap of period t-1 estimated in period t</t>
  </si>
  <si>
    <t>this is a forecasted growth of output gap in period t+3 comparing to period t-1, as of forecast at period t based on GREENBOOK</t>
  </si>
  <si>
    <t>this is a forecasted growth of output gap in period t+3 comparing to period t-1, as of forecast at period t based on SPF</t>
  </si>
  <si>
    <t>this is output gap of period t-1 estimated in period t (is the same as in previous tables but contains even more years - 50s)</t>
  </si>
  <si>
    <t>this is output gap of period t-1 estimated in period t (is the same as in previous table but contains couple of years more - late 90s)</t>
  </si>
  <si>
    <t>modern (as of 2002) estmates of output gap</t>
  </si>
  <si>
    <t>ENTRY  </t>
  </si>
  <si>
    <t>   LX0QFX    </t>
  </si>
  <si>
    <t>      HPGAP    </t>
  </si>
  <si>
    <t>     LQT2GAP    </t>
  </si>
  <si>
    <t>      LQ</t>
  </si>
  <si>
    <t> 0.242792022981</t>
  </si>
  <si>
    <t> 0.344008158637</t>
  </si>
  <si>
    <t> 8.07124977972</t>
  </si>
  <si>
    <t> 8.07502260430</t>
  </si>
  <si>
    <t> 0.09811729428</t>
  </si>
  <si>
    <t> 8.08135134665</t>
  </si>
  <si>
    <t> 0.09689208377</t>
  </si>
  <si>
    <t> 8.09003446922</t>
  </si>
  <si>
    <t> 0.104805785313</t>
  </si>
  <si>
    <t> 8.09918980661</t>
  </si>
  <si>
    <t> 8.09855165419</t>
  </si>
  <si>
    <t> 8.10576031153</t>
  </si>
  <si>
    <t> 8.11321697436</t>
  </si>
  <si>
    <t> 0.383144322145</t>
  </si>
  <si>
    <t> 0.493827146042</t>
  </si>
  <si>
    <t> 8.13335257940</t>
  </si>
  <si>
    <t> 0.79510906898</t>
  </si>
  <si>
    <t> 1.337026689203</t>
  </si>
  <si>
    <t> 1.443703769617</t>
  </si>
  <si>
    <t> 8.15041018990</t>
  </si>
  <si>
    <t> 1.292512041844</t>
  </si>
  <si>
    <t> 1.389948430966</t>
  </si>
  <si>
    <t> 8.15742776256</t>
  </si>
  <si>
    <t> 1.11521991707</t>
  </si>
  <si>
    <t> 0.978693620127</t>
  </si>
  <si>
    <t> 1.060930438206</t>
  </si>
  <si>
    <t> 8.16168899046</t>
  </si>
  <si>
    <t> 0.73155305152</t>
  </si>
  <si>
    <t> 1.779918345422</t>
  </si>
  <si>
    <t> 1.841080600795</t>
  </si>
  <si>
    <t> 8.17703818170</t>
  </si>
  <si>
    <t> 0.41310660662</t>
  </si>
  <si>
    <t> 1.312794996982</t>
  </si>
  <si>
    <t> 1.347703269583</t>
  </si>
  <si>
    <t> 8.17964837979</t>
  </si>
  <si>
    <t> 1.166940253797</t>
  </si>
  <si>
    <t> 1.172223144125</t>
  </si>
  <si>
    <t> 8.18543383172</t>
  </si>
  <si>
    <t> 8.18071295476</t>
  </si>
  <si>
    <t> 8.17934000172</t>
  </si>
  <si>
    <t> 8.18141271547</t>
  </si>
  <si>
    <t> 8.19013252668</t>
  </si>
  <si>
    <t> 8.20688370571</t>
  </si>
  <si>
    <t> 8.21235139612</t>
  </si>
  <si>
    <t> 8.21999935859</t>
  </si>
  <si>
    <t> 8.22249993126</t>
  </si>
  <si>
    <t> 8.24194022330</t>
  </si>
  <si>
    <t> 0.730915582857</t>
  </si>
  <si>
    <t> 0.816035162580</t>
  </si>
  <si>
    <t> 8.26456933478</t>
  </si>
  <si>
    <t> 0.933852788584</t>
  </si>
  <si>
    <t> 1.052887765442</t>
  </si>
  <si>
    <t> 8.27443349542</t>
  </si>
  <si>
    <t> 1.884593320345</t>
  </si>
  <si>
    <t> 2.027528115962</t>
  </si>
  <si>
    <t> 8.29167181532</t>
  </si>
  <si>
    <t> 3.644795747222</t>
  </si>
  <si>
    <t> 3.797770583154</t>
  </si>
  <si>
    <t> 8.31686243817</t>
  </si>
  <si>
    <t> 3.899729839076</t>
  </si>
  <si>
    <t> 4.046218607630</t>
  </si>
  <si>
    <t> 8.32683139838</t>
  </si>
  <si>
    <t> 2.779916510438</t>
  </si>
  <si>
    <t> 2.903004772018</t>
  </si>
  <si>
    <t> 8.32288002177</t>
  </si>
  <si>
    <t> 2.895339761629</t>
  </si>
  <si>
    <t> 2.980162075885</t>
  </si>
  <si>
    <t> 8.33112863834</t>
  </si>
  <si>
    <t> 1.428340835467</t>
  </si>
  <si>
    <t> 1.463818209111</t>
  </si>
  <si>
    <t> 8.32343852500</t>
  </si>
  <si>
    <t> 1.005308881378</t>
  </si>
  <si>
    <t> 0.985958355541</t>
  </si>
  <si>
    <t> 8.32612953357</t>
  </si>
  <si>
    <t> 8.31495460078</t>
  </si>
  <si>
    <t> 8.30943074214</t>
  </si>
  <si>
    <t> 8.29654652030</t>
  </si>
  <si>
    <t> 8.30528627203</t>
  </si>
  <si>
    <t> 8.32249131373</t>
  </si>
  <si>
    <t> 8.33499962643</t>
  </si>
  <si>
    <t> 8.35845533992</t>
  </si>
  <si>
    <t> 8.36671907806</t>
  </si>
  <si>
    <t> 8.37145039936</t>
  </si>
  <si>
    <t> 8.37963082819</t>
  </si>
  <si>
    <t> 8.39174334070</t>
  </si>
  <si>
    <t> 0.394822179290</t>
  </si>
  <si>
    <t> 8.40956343631</t>
  </si>
  <si>
    <t> 0.912794385061</t>
  </si>
  <si>
    <t> 1.436328146407</t>
  </si>
  <si>
    <t> 8.42739976630</t>
  </si>
  <si>
    <t> 0.204556964569</t>
  </si>
  <si>
    <t> 0.814834903452</t>
  </si>
  <si>
    <t> 8.42860238597</t>
  </si>
  <si>
    <t> 0.352775210060</t>
  </si>
  <si>
    <t> 8.43139562292</t>
  </si>
  <si>
    <t> 2.671514882747</t>
  </si>
  <si>
    <t> 3.392172332515</t>
  </si>
  <si>
    <t> 8.46919970981</t>
  </si>
  <si>
    <t> 2.879640706800</t>
  </si>
  <si>
    <t> 3.612134707149</t>
  </si>
  <si>
    <t> 8.47880573101</t>
  </si>
  <si>
    <t> 3.490245962547</t>
  </si>
  <si>
    <t> 4.199342742184</t>
  </si>
  <si>
    <t> 8.49208049060</t>
  </si>
  <si>
    <t> 3.063450694721</t>
  </si>
  <si>
    <t> 3.711384955957</t>
  </si>
  <si>
    <t> 8.49459987376</t>
  </si>
  <si>
    <t> 2.486600982328</t>
  </si>
  <si>
    <t> 3.035257304807</t>
  </si>
  <si>
    <t> 8.49523384006</t>
  </si>
  <si>
    <t> 2.592211216693</t>
  </si>
  <si>
    <t> 3.005038714072</t>
  </si>
  <si>
    <t> 8.50232317875</t>
  </si>
  <si>
    <t> 2.355052507115</t>
  </si>
  <si>
    <t> 2.598618952681</t>
  </si>
  <si>
    <t> 8.50564678752</t>
  </si>
  <si>
    <t> 2.143841518857</t>
  </si>
  <si>
    <t> 2.189453477534</t>
  </si>
  <si>
    <t> 8.50893922093</t>
  </si>
  <si>
    <t> 8.48834093951</t>
  </si>
  <si>
    <t> 8.48679583769</t>
  </si>
  <si>
    <t> 0.178963780698</t>
  </si>
  <si>
    <t> 8.50443211411</t>
  </si>
  <si>
    <t> 1.610122886758</t>
  </si>
  <si>
    <t> 0.712830084517</t>
  </si>
  <si>
    <t> 8.52367215751</t>
  </si>
  <si>
    <t> 0.410082725860</t>
  </si>
  <si>
    <t> 8.51665304556</t>
  </si>
  <si>
    <t> 1.082564294686</t>
  </si>
  <si>
    <t> 8.52848915116</t>
  </si>
  <si>
    <t> 8.51661302315</t>
  </si>
  <si>
    <t> 8.49990460128</t>
  </si>
  <si>
    <t> 8.50420926386</t>
  </si>
  <si>
    <t> 8.49945682793</t>
  </si>
  <si>
    <t> 8.50016910041</t>
  </si>
  <si>
    <t> 8.51165789992</t>
  </si>
  <si>
    <t> 8.53499381604</t>
  </si>
  <si>
    <t> 8.55263755235</t>
  </si>
  <si>
    <t> 8.57296842688</t>
  </si>
  <si>
    <t> 0.490881022932</t>
  </si>
  <si>
    <t> 8.59458006780</t>
  </si>
  <si>
    <t> 1.229959260000</t>
  </si>
  <si>
    <t> 8.61137546264</t>
  </si>
  <si>
    <t> 1.130686859656</t>
  </si>
  <si>
    <t> 0.066195084649</t>
  </si>
  <si>
    <t> 8.61998440925</t>
  </si>
  <si>
    <t> 0.908442663317</t>
  </si>
  <si>
    <t> 0.086355617539</t>
  </si>
  <si>
    <t> 8.62749945667</t>
  </si>
  <si>
    <t> 0.757726815276</t>
  </si>
  <si>
    <t> 0.186580938431</t>
  </si>
  <si>
    <t> 8.63581143375</t>
  </si>
  <si>
    <t> 0.552791372571</t>
  </si>
  <si>
    <t> 0.236273622875</t>
  </si>
  <si>
    <t> 8.64361436625</t>
  </si>
  <si>
    <t> 1.052153679984</t>
  </si>
  <si>
    <t> 0.989575113428</t>
  </si>
  <si>
    <t> 8.65844966859</t>
  </si>
  <si>
    <t> 0.892824525202</t>
  </si>
  <si>
    <t> 1.079465790160</t>
  </si>
  <si>
    <t> 8.66664714458</t>
  </si>
  <si>
    <t> 0.829212461348</t>
  </si>
  <si>
    <t> 1.256981394627</t>
  </si>
  <si>
    <t> 8.67571715164</t>
  </si>
  <si>
    <t> 0.285474104326</t>
  </si>
  <si>
    <t> 0.943463746493</t>
  </si>
  <si>
    <t> 8.67987310795</t>
  </si>
  <si>
    <t> 0.263486089177</t>
  </si>
  <si>
    <t> 1.138492942348</t>
  </si>
  <si>
    <t> 8.68911081449</t>
  </si>
  <si>
    <t> 0.940886934756</t>
  </si>
  <si>
    <t> 8.69441845079</t>
  </si>
  <si>
    <t> 0.944405844048</t>
  </si>
  <si>
    <t> 8.70173361803</t>
  </si>
  <si>
    <t> 1.272727014377</t>
  </si>
  <si>
    <t> 8.71229308967</t>
  </si>
  <si>
    <t> 1.380232130687</t>
  </si>
  <si>
    <t> 8.72064068256</t>
  </si>
  <si>
    <t> 0.684238079600</t>
  </si>
  <si>
    <t> 2.373701416608</t>
  </si>
  <si>
    <t> 8.73784419892</t>
  </si>
  <si>
    <t> 0.526401772489</t>
  </si>
  <si>
    <t> 2.309208228557</t>
  </si>
  <si>
    <t> 8.74446437233</t>
  </si>
  <si>
    <t> 0.11203598711</t>
  </si>
  <si>
    <t> 0.907343507868</t>
  </si>
  <si>
    <t> 2.755137507619</t>
  </si>
  <si>
    <t> 8.75618505220</t>
  </si>
  <si>
    <t> 1.55103134318</t>
  </si>
  <si>
    <t> 0.657204164329</t>
  </si>
  <si>
    <t> 2.539936099368</t>
  </si>
  <si>
    <t> 8.76129070698</t>
  </si>
  <si>
    <t> 0.04475385455</t>
  </si>
  <si>
    <t> 1.218549300876</t>
  </si>
  <si>
    <t> 3.105042619482</t>
  </si>
  <si>
    <t> 8.77419572283</t>
  </si>
  <si>
    <t> 1.71861650185</t>
  </si>
  <si>
    <t> 1.730058506743</t>
  </si>
  <si>
    <t> 3.588420466476</t>
  </si>
  <si>
    <t> 8.78627973374</t>
  </si>
  <si>
    <t> 1.88573649155</t>
  </si>
  <si>
    <t> 1.607174293333</t>
  </si>
  <si>
    <t> 3.405557554342</t>
  </si>
  <si>
    <t> 8.79169761883</t>
  </si>
  <si>
    <t> 1.32793114802</t>
  </si>
  <si>
    <t> 1.446302987862</t>
  </si>
  <si>
    <t> 3.153986899454</t>
  </si>
  <si>
    <t> 8.79642470829</t>
  </si>
  <si>
    <t> 0.89002800553</t>
  </si>
  <si>
    <t> 1.188570790994</t>
  </si>
  <si>
    <t> 2.776965875567</t>
  </si>
  <si>
    <t> 8.79989357584</t>
  </si>
  <si>
    <t> 0.20619058349</t>
  </si>
  <si>
    <t> 1.849476433667</t>
  </si>
  <si>
    <t> 3.293028326077</t>
  </si>
  <si>
    <t> 8.81228955992</t>
  </si>
  <si>
    <t> 0.58000115053</t>
  </si>
  <si>
    <t> 1.523002894334</t>
  </si>
  <si>
    <t> 2.799935198642</t>
  </si>
  <si>
    <t> 8.81459027000</t>
  </si>
  <si>
    <t> 0.33107052287</t>
  </si>
  <si>
    <t> 0.800119582208</t>
  </si>
  <si>
    <t> 1.893589794447</t>
  </si>
  <si>
    <t> 8.81275473911</t>
  </si>
  <si>
    <t> 0.346860167423</t>
  </si>
  <si>
    <t> 8.80451164777</t>
  </si>
  <si>
    <t> 8.79956368236</t>
  </si>
  <si>
    <t> 8.80515637435</t>
  </si>
  <si>
    <t> 8.80760204282</t>
  </si>
  <si>
    <t> 8.81297571643</t>
  </si>
  <si>
    <t> 8.82222134692</t>
  </si>
  <si>
    <t> 8.83153068060</t>
  </si>
  <si>
    <t> 8.83922654440</t>
  </si>
  <si>
    <t> 8.85232152540</t>
  </si>
  <si>
    <t> 8.85205327207</t>
  </si>
  <si>
    <t> 8.85810555606</t>
  </si>
  <si>
    <t> 8.86248527572</t>
  </si>
  <si>
    <t> 8.87747430530</t>
  </si>
  <si>
    <t> 8.88590717443</t>
  </si>
  <si>
    <t> 0.642479359469</t>
  </si>
  <si>
    <t> 8.89976326366</t>
  </si>
  <si>
    <t> 0.501159971306</t>
  </si>
  <si>
    <t> 8.90519510163</t>
  </si>
  <si>
    <t> 0.50739909974</t>
  </si>
  <si>
    <t> 1.039117223164</t>
  </si>
  <si>
    <t> 0.133469389991</t>
  </si>
  <si>
    <t> 8.91745934167</t>
  </si>
  <si>
    <t> 0.80122904180</t>
  </si>
  <si>
    <t> 0.717329123011</t>
  </si>
  <si>
    <t> 8.92114902781</t>
  </si>
  <si>
    <t> 0.21175619450</t>
  </si>
  <si>
    <t> 0.220224094958</t>
  </si>
  <si>
    <t> 8.92309820275</t>
  </si>
  <si>
    <t> 0.298220231802</t>
  </si>
  <si>
    <t> 8.93080528916</t>
  </si>
  <si>
    <t> 0.00590515266</t>
  </si>
  <si>
    <t> 0.402875637528</t>
  </si>
  <si>
    <t> 8.93878148624</t>
  </si>
  <si>
    <t>real-time gap, within quarter forecast for quarter t</t>
  </si>
  <si>
    <t>HP filter gap (66:1-95:4, 2001 data)</t>
  </si>
  <si>
    <t>gap from quadratic detrending of log output (66:1-95:4, 2001 data)</t>
  </si>
  <si>
    <t>GAP0</t>
  </si>
  <si>
    <t>GAP_1</t>
  </si>
  <si>
    <t>GAP3</t>
  </si>
  <si>
    <t>Vintage t</t>
  </si>
  <si>
    <t>Orphanides gap t|t</t>
  </si>
  <si>
    <t>Orphanides t|t-1</t>
  </si>
  <si>
    <t>Orphanides t|t+3</t>
  </si>
  <si>
    <t>1966Q1</t>
  </si>
  <si>
    <t>1966Q2</t>
  </si>
  <si>
    <t xml:space="preserve">Output gap at time (t) as available at time (t). </t>
  </si>
  <si>
    <t>1966Q3</t>
  </si>
  <si>
    <t>Data before 1995:4 comes from Orphanides (2004), 1995:4--1998:4 is from Rudebusch (2004)</t>
  </si>
  <si>
    <t>1966Q4</t>
  </si>
  <si>
    <t xml:space="preserve">Output gap at time (t-1) as available at time (t). </t>
  </si>
  <si>
    <t>1967Q1</t>
  </si>
  <si>
    <t>Data before 1997:4 comes from Orphanides (2003)</t>
  </si>
  <si>
    <t>1967Q2</t>
  </si>
  <si>
    <t>Expected output gap growth (4 quarters ahead; from time (t-1) to (t+3); it is defines as GAP3=dGAP3+GAP_1.</t>
  </si>
  <si>
    <t>1967Q3</t>
  </si>
  <si>
    <t>dGAP3 data before 1997:4 comes from Orphanides (2003)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</si>
  <si>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</si>
  <si>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</si>
  <si>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</si>
  <si>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</si>
  <si>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</si>
  <si>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</si>
  <si>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</si>
  <si>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</si>
  <si>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</si>
  <si>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</si>
  <si>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</si>
  <si>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</si>
  <si>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</si>
  <si>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</si>
  <si>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</si>
  <si>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</si>
  <si>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</si>
  <si>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</si>
  <si>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</si>
  <si>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</si>
  <si>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</si>
  <si>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</si>
  <si>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</si>
  <si>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</si>
  <si>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</si>
  <si>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</si>
  <si>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</si>
  <si>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</si>
  <si>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</si>
  <si>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</si>
  <si>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</si>
  <si>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</si>
  <si>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</si>
  <si>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</si>
  <si>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</si>
  <si>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</si>
  <si>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</si>
  <si>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</si>
  <si>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</si>
  <si>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</si>
  <si>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</si>
  <si>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</si>
  <si>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</si>
  <si>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</si>
  <si>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</si>
  <si>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</si>
  <si>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</si>
  <si>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</si>
  <si>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</si>
  <si>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</si>
  <si>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</si>
  <si>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</si>
  <si>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</si>
  <si>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</si>
  <si>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</si>
  <si>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</si>
  <si>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</si>
  <si>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</si>
  <si>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</si>
  <si>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</si>
  <si>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</si>
  <si>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</si>
  <si>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</si>
  <si>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</si>
  <si>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</si>
  <si>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</si>
  <si>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</si>
  <si>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</si>
  <si>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</si>
  <si>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</si>
  <si>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</si>
  <si>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</si>
  <si>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</si>
  <si>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</si>
  <si>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</si>
  <si>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</si>
  <si>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</si>
  <si>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</si>
  <si>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</si>
  <si>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</si>
  <si>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</si>
  <si>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</si>
  <si>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</si>
  <si>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</si>
  <si>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</si>
  <si>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</si>
  <si>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</si>
  <si>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</si>
  <si>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</si>
  <si>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</si>
  <si>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</si>
  <si>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</si>
  <si>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</si>
  <si>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</si>
  <si>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</si>
  <si>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</si>
  <si>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</si>
  <si>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</si>
  <si>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</si>
  <si>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</si>
  <si>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</si>
  <si>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</si>
  <si>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</si>
  <si>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</si>
  <si>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</si>
  <si>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</si>
  <si>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</si>
  <si>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</si>
  <si>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</si>
  <si>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</si>
  <si>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</si>
  <si>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</si>
  <si>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</si>
  <si>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</si>
  <si>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</si>
  <si>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</si>
  <si>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</si>
  <si>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</si>
  <si>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</si>
  <si>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</si>
  <si>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</si>
  <si>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</si>
  <si>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</si>
  <si>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</si>
  <si>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</si>
  <si>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</si>
  <si>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</si>
  <si>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</si>
  <si>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</si>
  <si>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</si>
  <si>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</si>
  <si>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</si>
  <si>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</si>
  <si>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</si>
  <si>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</si>
  <si>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</si>
  <si>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</si>
  <si>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</si>
  <si>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</si>
  <si>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</si>
  <si>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</si>
  <si>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</si>
  <si>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</si>
  <si>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</si>
  <si>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</si>
  <si>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</si>
  <si>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</si>
  <si>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</si>
  <si>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************************************************************************</t>
  </si>
  <si>
    <t>*</t>
  </si>
  <si>
    <t>***************************</t>
  </si>
  <si>
    <t>D4LD3QF</t>
  </si>
  <si>
    <t>output))</t>
  </si>
  <si>
    <t>LX1QB</t>
  </si>
  <si>
    <t>D4LX3QF</t>
  </si>
  <si>
    <t>ENTRY</t>
  </si>
  <si>
    <t>RFF</t>
  </si>
  <si>
    <t>NA</t>
  </si>
  <si>
    <t>FD4LX3QF</t>
  </si>
  <si>
    <t>FD4LD3QF</t>
  </si>
  <si>
    <t>D4LD1C</t>
  </si>
  <si>
    <t>D4LD1QB</t>
  </si>
  <si>
    <t>D4LQ1C</t>
  </si>
  <si>
    <t>D4LQ1QB</t>
  </si>
  <si>
    <t>D4LQT1C</t>
  </si>
  <si>
    <t>D4LQT1QB</t>
  </si>
  <si>
    <t>LX1C</t>
  </si>
  <si>
    <t>*   ...1QB    1-quarter back estimate  (as available in quarter t)</t>
  </si>
  <si>
    <t>*  F...  denotes variables based on SPF forecast (instead of Greenbook)</t>
  </si>
  <si>
    <t>*   .D. deflator</t>
  </si>
  <si>
    <t>*   .X. output gap</t>
  </si>
  <si>
    <t>*    .L.    log</t>
  </si>
  <si>
    <t>*   D4L...  4-quarter log-difference</t>
  </si>
  <si>
    <t>* inflation: based on log difference of deflator (nominal/real output)</t>
  </si>
  <si>
    <t>*   percent annual rate</t>
  </si>
  <si>
    <t>*   D4LD3QF = 100*( log(D3QF) - log(D1QB) )</t>
  </si>
  <si>
    <t>*      forecast of 4-quarter ave inflation ending 3-quarters ahead</t>
  </si>
  <si>
    <t>*      where</t>
  </si>
  <si>
    <t>*      D3QF is forecast of deflator for t+3 (formed in quarter t)</t>
  </si>
  <si>
    <t>*      D1QB is actual deflator for t-1 (as reported in quarter t)</t>
  </si>
  <si>
    <t>* output gap:  100*( log(actual real output) - log(potential real</t>
  </si>
  <si>
    <t>*      LX1QB   uses real output and estimate of potential output</t>
  </si>
  <si>
    <t>*              for quarter t-1 as available during quarter t</t>
  </si>
  <si>
    <t>*    D4LX3QF  =  LX3QF - LX1QB   difference of 3-quarter ahead forecast</t>
  </si>
  <si>
    <t>*              and t-1 actual as available during quarter t</t>
  </si>
  <si>
    <t>*   RFF: fed funds rate, quarter average, percent annual rate</t>
  </si>
  <si>
    <t>***additional data (for 1968) for fed funds rate</t>
  </si>
  <si>
    <t>print 1968:1 1969:4 rff</t>
  </si>
  <si>
    <t xml:space="preserve"> ENTRY          RFF</t>
  </si>
  <si>
    <t xml:space="preserve"> 1968:01   4.786666666667</t>
  </si>
  <si>
    <t xml:space="preserve"> 1968:02   5.980000000000</t>
  </si>
  <si>
    <t xml:space="preserve"> 1968:03   5.943333333333</t>
  </si>
  <si>
    <t xml:space="preserve"> 1968:04   5.916666666667</t>
  </si>
  <si>
    <t xml:space="preserve"> 1969:01   6.566666666667</t>
  </si>
  <si>
    <t xml:space="preserve"> 1969:02   8.326666666667</t>
  </si>
  <si>
    <t xml:space="preserve"> 1969:03   8.983333333333</t>
  </si>
  <si>
    <t xml:space="preserve"> 1969:04   8.940000000000</t>
  </si>
  <si>
    <t>**** data for "Greenbook forecasts" panel in Table 1</t>
  </si>
  <si>
    <t>FLX3QF</t>
  </si>
  <si>
    <t>from Orphanides 2003 - GAP_1, GAP3; 2004 - GAP0</t>
  </si>
  <si>
    <t>added by Nikolsko-Rzhevskyy</t>
  </si>
  <si>
    <t>Greenbook data as log difference, %</t>
  </si>
  <si>
    <t>taken from Orphanides (2004)</t>
  </si>
  <si>
    <t>taken from Orphanides (2003)</t>
  </si>
  <si>
    <t>taken from Orhanides (2003), based on GB</t>
  </si>
  <si>
    <t>taken from Orhanides (2003), based on SPF and GB</t>
  </si>
  <si>
    <t>recalculated as log(1+x)</t>
  </si>
  <si>
    <t>x=(actual-potential)/potential</t>
  </si>
  <si>
    <t>taken from GB (calculated as x)</t>
  </si>
  <si>
    <t>The number of days between the date and 7/20/66</t>
  </si>
  <si>
    <t>The number of days past after previous meeting</t>
  </si>
  <si>
    <t>t|t</t>
  </si>
  <si>
    <t>t|t-1</t>
  </si>
  <si>
    <t>t|t+3</t>
  </si>
  <si>
    <t>Output Gap (Orphanides)</t>
  </si>
  <si>
    <t>Output Gap (Greenbook)</t>
  </si>
  <si>
    <t>Output Gap         (FINAL SERIES)</t>
  </si>
  <si>
    <t>print 1969:1 1997:4  rff lx1qb d4lx3qf  d4ld3qf</t>
  </si>
  <si>
    <t>** Data for estimated policy rules in:</t>
  </si>
  <si>
    <t>*  Orphanides, Athanasios (2003),</t>
  </si>
  <si>
    <t>*  "Historical Monetary Policy Analysis and the Taylor Rule,"</t>
  </si>
  <si>
    <t>*  Journal of Monetary Economics, 50, 983-1022, July.</t>
  </si>
  <si>
    <t>****************************  UNDERLYING DATA</t>
  </si>
  <si>
    <t>* definitions:</t>
  </si>
  <si>
    <t>*   ...3QF    3-quarters ahead forecasts (formed in quarter t)</t>
  </si>
  <si>
    <t>**** data for "Survey forecasts" panel  in Table 1</t>
  </si>
  <si>
    <t>print 1969:1 2002:4  rff lx1qb fd4lx3qf fd4ld3qf</t>
  </si>
  <si>
    <t>********** Additional real-time/revised data for Figure 3</t>
  </si>
  <si>
    <t>Quarter</t>
  </si>
  <si>
    <t>****************************  UNDERLYING DATA ***************************</t>
  </si>
  <si>
    <t>* inflation: log difference of deflator (nominal/real output)</t>
  </si>
  <si>
    <t>*   in percent annual rates</t>
  </si>
  <si>
    <t>*   example 1:  DLP1QFX = 400*(log(D1QFX) - log(D0QFX))</t>
  </si>
  <si>
    <t>*     where D1QFX is forecast of deflator for t+1 (formed in quarter t)</t>
  </si>
  <si>
    <t>*     and   D0QFX is forecast of deflator for t   (formed in quarter t)</t>
  </si>
  <si>
    <t>*   example 2:  D4LP4QFX = 0.2500*( dlp4qfx+dlp3qfx+dlp2qfx+dlp1qfx</t>
  </si>
  <si>
    <t>)</t>
  </si>
  <si>
    <t>*     is 4 forecast of 4-quarter ave inflation ending 4-quarters ahead</t>
  </si>
  <si>
    <t>* output gap:  100*( log(actual) - log(potential))</t>
  </si>
  <si>
    <t>* fed funds:  annual effective yield (percent annual rate)</t>
  </si>
  <si>
    <t>*      effective = 100*(( 1 + quoted/36000)**365 - 1)</t>
  </si>
  <si>
    <t>*actual data as available in quarter t</t>
  </si>
  <si>
    <t>*DLP4QBX    inflation(t-4)</t>
  </si>
  <si>
    <t>*DLP3QBX    inflation(t-3)</t>
  </si>
  <si>
    <t>*DLP2QBX    inflation(t-2)</t>
  </si>
  <si>
    <t>*DLP1QBX    inflation(t-1)</t>
  </si>
  <si>
    <t>*variables based on forecasts (within quarter or for next quarter)</t>
  </si>
  <si>
    <t>*DLP0QFX            inflation(t) (within quarter forecast)</t>
  </si>
  <si>
    <t>*DLP1QFX            inflation(t+1) (forecast 1-quarter ahead formed at t)</t>
  </si>
  <si>
    <t>*DLP2QFX            inflation(t+2) (forecast 2-quarter ahead formed at t)</t>
  </si>
  <si>
    <t>*DLP3QFX            inflation(t+3) (forecast 3-quarter ahead formed at t)</t>
  </si>
  <si>
    <t>*DLP4QFX            inflation(t+4) (forecast 4-quarter ahead formed at t)</t>
  </si>
  <si>
    <t>*D2LP2QXF           inlation forecast over 2 quarters ending in t+2</t>
  </si>
  <si>
    <t>*D3LP3QXF           inlation forecast over 3 quarters ending in t+3</t>
  </si>
  <si>
    <t>*D4LP4QXF           inlation forecast over 4 quarters ending in t+4</t>
  </si>
  <si>
    <t>*LX0QFX   real-time gap, within quarter forecast for quarter t</t>
  </si>
  <si>
    <t>*LQ       2001:1 log real output</t>
  </si>
  <si>
    <t>*HPGAP    HP filter gap (66:1-95:4, 2001 data)</t>
  </si>
  <si>
    <t>*LQT2GAP  gap from quadratic detrending of log output (66:1-95:4, 2001</t>
  </si>
  <si>
    <t>data)</t>
  </si>
  <si>
    <t>*RFFE     fed funds rates (annual effective yield)</t>
  </si>
  <si>
    <t>*RFF      fed funds quoted, ave of quoted rate for quarter.</t>
  </si>
  <si>
    <t>*LD       2001:1 log output delfator (chain-GDP)</t>
  </si>
  <si>
    <t>*DLD      400*(LD-LD(t-1))</t>
  </si>
  <si>
    <t>**********************************************************************</t>
  </si>
  <si>
    <t>***** output and gaps current/real-time</t>
  </si>
  <si>
    <t>print 1966:1 1995:4  lx0qfx hpgap  lqt2gap lq</t>
  </si>
  <si>
    <t>ENTRY        LX0QFX           HPGAP          LQT2GAP           LQ</t>
  </si>
  <si>
    <t>1966:01   -0.36514648382  0.242792022981  0.344008158637  8.07124977972</t>
  </si>
  <si>
    <t>1966:02   -0.14244727478 -0.138976071775 -0.037568381143  8.07502260430</t>
  </si>
  <si>
    <t>1966:03    0.09811729428 -0.265304134608 -0.163181322509  8.08135134665</t>
  </si>
  <si>
    <t>1966:04    0.09689208377 -0.156410805050 -0.052984420021  8.09003446922</t>
  </si>
  <si>
    <t>1967:01   -0.62235938331 -0.000411693992  0.104805785313  8.09918980661</t>
  </si>
  <si>
    <t>1967:02   -1.61805056776 -0.823678576503 -0.716381168443  8.09855165419</t>
  </si>
  <si>
    <t>1967:03   -0.71952025051 -0.861982552302 -0.752515325184  8.10576031153</t>
  </si>
  <si>
    <t>1967:04   -0.17780370529 -0.874490304202 -0.763477111012  8.11321697436</t>
  </si>
  <si>
    <t>1968:01   -0.03528778117  0.383144322145  0.493827146042  8.13335257940</t>
  </si>
  <si>
    <t>1968:02    0.79510906898  1.337026689203  1.443703769617  8.15041018990</t>
  </si>
  <si>
    <t>1968:03   -0.15692684567  1.292512041844  1.389948430966  8.15742776256</t>
  </si>
  <si>
    <t>1968:04    1.11521991707  0.978693620127  1.060930438206  8.16168899046</t>
  </si>
  <si>
    <t>1969:01    0.73155305152  1.779918345422  1.841080600795  8.17703818170</t>
  </si>
  <si>
    <t>1969:02    0.41310660662  1.312794996982  1.347703269583  8.17964837979</t>
  </si>
  <si>
    <t>1969:03   -0.19691337129  1.166940253797  1.172223144125  8.18543383172</t>
  </si>
  <si>
    <t>1969:04   -0.75373070977 -0.028432675046 -0.053518049053  8.18071295476</t>
  </si>
  <si>
    <t>1970:01   -2.50427156673 -0.891256363887 -0.944095029197  8.17934000172</t>
  </si>
  <si>
    <t>1970:02   -4.13531497735 -1.415096608932 -1.489733507836  8.18141271547</t>
  </si>
  <si>
    <t>1970:03   -4.73301622140 -1.282593394304 -1.370290419649  8.19013252668</t>
  </si>
  <si>
    <t>1970:04   -5.79929794259 -3.111588696719 -3.201709127283  8.17934000172</t>
  </si>
  <si>
    <t>1971:01   -6.13920270196 -1.118322996018 -1.199133117385  8.20688370571</t>
  </si>
  <si>
    <t>1971:02   -6.41637624908 -1.343172797848 -1.403786645343  8.21235139612</t>
  </si>
  <si>
    <t>1971:03   -6.83406864207 -1.358962834134 -1.390041144695  8.21999935859</t>
  </si>
  <si>
    <t>1971:04   -6.31028968927 -1.896073107818 -1.890662802993  8.22249993126</t>
  </si>
  <si>
    <t>1972:01   -6.26875953790 -0.742557164949 -0.696940702671  8.24194022330</t>
  </si>
  <si>
    <t>1972:02   -5.77329054720  0.730915582857  0.816035162580  8.26456933478</t>
  </si>
  <si>
    <t>1972:03   -4.20146551515  0.933852788584  1.052887765442  8.27443349542</t>
  </si>
  <si>
    <t>1972:04   -3.21285373521  1.884593320345  2.027528115962  8.29167181532</t>
  </si>
  <si>
    <t>1973:01   -2.56742503966  3.644795747222  3.797770583154  8.31686243817</t>
  </si>
  <si>
    <t>1973:02   -1.95034626109  3.899729839076  4.046218607630  8.32683139838</t>
  </si>
  <si>
    <t>1973:03   -2.70552188908  2.779916510438  2.903004772018  8.32288002177</t>
  </si>
  <si>
    <t>1973:04   -2.87125860258  2.895339761629  2.980162075885  8.33112863834</t>
  </si>
  <si>
    <t>1974:01   -4.09838128050  1.428340835467  1.463818209111  8.32343852500</t>
  </si>
  <si>
    <t>1974:02   -5.85785924680  1.005308881378  0.985958355541  8.32612953357</t>
  </si>
  <si>
    <t>1974:03   -7.32077067872 -0.804951175113 -0.878123811865  8.31495460078</t>
  </si>
  <si>
    <t>1974:04  -10.46426157120 -2.057854849990 -2.176726743602  8.30943074214</t>
  </si>
  <si>
    <t>1975:01  -14.93935318917 -4.061159848260 -4.210994173674  8.29654652030</t>
  </si>
  <si>
    <t>1975:02  -16.15040390699 -3.921760305123 -4.082492425556  8.30528627203</t>
  </si>
  <si>
    <t>1975:03  -15.50300838516 -2.958314166315 -3.107089858170  8.32249131373</t>
  </si>
  <si>
    <t>1975:04  -13.21960181299 -2.487361817021 -2.600988370072  8.33499962643</t>
  </si>
  <si>
    <t>1976:01  -12.56568563644 -0.942979817688 -0.999774981436  8.35845533992</t>
  </si>
  <si>
    <t>1976:02  -11.67846708100 -0.936040721122 -0.917387305932  8.36671907806</t>
  </si>
  <si>
    <t>1976:03  -11.21001479262 -1.296934253544 -1.187869493029  8.37145039936</t>
  </si>
  <si>
    <t>1976:04  -11.61449616410 -1.323268529369 -1.113069105841  8.37963082819</t>
  </si>
  <si>
    <t>1977:01   -7.45176829620 -0.961695901082 -0.644688529462  8.39174334070</t>
  </si>
  <si>
    <t>1977:02   -6.37223051459 -0.028789350061  0.394822179290  8.40956343631</t>
  </si>
  <si>
    <t>1977:03   -5.01084300068  0.912794385061  1.436328146407  8.42739976630</t>
  </si>
  <si>
    <t>1977:04   -5.08583133726  0.204556964569  0.814834903452  8.42860238597</t>
  </si>
  <si>
    <t>1978:01   -4.80237482047 -0.325143219674  0.352775210060  8.43139562292</t>
  </si>
  <si>
    <t>1978:02   -4.76872887429  2.671514882747  3.392172332515  8.46919970981</t>
  </si>
  <si>
    <t>1978:03   -5.50212236512  2.879640706800  3.612134707149  8.47880573101</t>
  </si>
  <si>
    <t>1978:04   -5.24129059776  3.490245962547  4.199342742184  8.49208049060</t>
  </si>
  <si>
    <t>1979:01   -1.61418307701  3.063450694721  3.711384955957  8.49459987376</t>
  </si>
  <si>
    <t>1979:02   -2.43875770670  2.486600982328  3.035257304807  8.49523384006</t>
  </si>
  <si>
    <t>1979:03   -4.07452534242  2.592211216693  3.005038714072  8.50232317875</t>
  </si>
  <si>
    <t>1979:04   -4.18681457288  2.355052507115  2.598618952681  8.50564678752</t>
  </si>
  <si>
    <t>1980:01   -3.78610836333  2.143841518857  2.189453477534  8.50893922093</t>
  </si>
  <si>
    <t>1980:02   -5.42087837705 -0.433586395777 -0.608411659606  8.48834093951</t>
  </si>
  <si>
    <t>1980:03   -8.04033670091 -1.090392393708 -1.500587015257  8.48679583769</t>
  </si>
  <si>
    <t>1980:04   -6.23048284715  0.178963780698 -0.474252724876  8.50443211411</t>
  </si>
  <si>
    <t>1981:01   -1.72244416040  1.610122886758  0.712830084517  8.52367215751</t>
  </si>
  <si>
    <t>1981:02   -4.76047621930  0.410082725860 -0.725630819667  8.51665304556</t>
  </si>
  <si>
    <t>1981:03   -5.81055028267  1.082564294686 -0.278198147915  8.52848915116</t>
  </si>
  <si>
    <t>1981:04   -7.64271880075 -0.637150115882 -2.201617014814  8.51661302315</t>
  </si>
  <si>
    <t>1982:01   -9.15454791494 -2.869715729489 -4.607893446791  8.49990460128</t>
  </si>
  <si>
    <t>1982:02   -9.59002760147 -3.038845692802 -4.912489612118  8.50420926386</t>
  </si>
  <si>
    <t>1982:03  -10.63924272998 -4.158015708181 -6.122423807092  8.49945682793</t>
  </si>
  <si>
    <t>1982:04  -11.47958811995 -4.779603210357 -6.785515338939  8.50016910041</t>
  </si>
  <si>
    <t>1983:01  -11.84945698499 -4.374385706407 -6.370582347046  8.51165789992</t>
  </si>
  <si>
    <t>1983:02  -10.98454342125 -2.834276352567 -4.770565871970  8.53499381604</t>
  </si>
  <si>
    <t>1983:03   -8.88046344796 -1.909442916809 -3.739395557065  8.55263755235</t>
  </si>
  <si>
    <t>1983:04   -7.93260033126 -0.756420296725 -2.439139598030  8.57296842688</t>
  </si>
  <si>
    <t>1984:01   -8.02408898207  0.490881022932 -1.010435179545  8.59458006780</t>
  </si>
  <si>
    <t>1984:02   -6.55901016196  1.229959260000 -0.062983546386  8.61137546264</t>
  </si>
  <si>
    <t>1984:03   -5.08121567373  1.130686859656  0.066195084649  8.61998440925</t>
  </si>
  <si>
    <t>1984:04   -5.62763497529  0.908442663317  0.086355617539  8.62749945667</t>
  </si>
  <si>
    <t>1985:01   -5.58252437358  0.757726815276  0.186580938431  8.63581143375</t>
  </si>
  <si>
    <t>1985:02   -6.26782876541  0.552791372571  0.236273622875  8.64361436625</t>
  </si>
  <si>
    <t>1985:03   -6.66758345169  1.052153679984  0.989575113428  8.65844966859</t>
  </si>
  <si>
    <t>1985:04   -6.67845960550  0.892824525202  1.079465790160  8.66664714458</t>
  </si>
  <si>
    <t>1986:01   -2.40173523458  0.829212461348  1.256981394627  8.67571715164</t>
  </si>
  <si>
    <t>1986:02   -2.86204750177  0.285474104326  0.943463746493  8.67987310795</t>
  </si>
  <si>
    <t>1986:03   -2.61487420213  0.263486089177  1.138492942348  8.68911081449</t>
  </si>
  <si>
    <t>1986:04   -2.60418222201 -0.135815514400  0.940886934756  8.69441845079</t>
  </si>
  <si>
    <t>1987:01   -2.87485408327 -0.316717147744  0.944405844048  8.70173361803</t>
  </si>
  <si>
    <t>1987:02   -2.53669374272 -0.153503143677  1.272727014377  8.71229308967</t>
  </si>
  <si>
    <t>1987:03   -1.09656551620 -0.189555546007  1.380232130687  8.72064068256</t>
  </si>
  <si>
    <t>1987:04   -0.85813031440  0.684238079600  2.373701416608  8.73784419892</t>
  </si>
  <si>
    <t>1988:01   -0.53987139893  0.526401772489  2.309208228557  8.74446437233</t>
  </si>
  <si>
    <t>1988:02    0.11203598711  0.907343507868  2.755137507619  8.75618505220</t>
  </si>
  <si>
    <t>1988:03    1.55103134318  0.657204164329  2.539936099368  8.76129070698</t>
  </si>
  <si>
    <t>1988:04    0.04475385455  1.218549300876  3.105042619482  8.77419572283</t>
  </si>
  <si>
    <t>1989:01    1.71861650185  1.730058506743  3.588420466476  8.78627973374</t>
  </si>
  <si>
    <t>1989:02    1.88573649155  1.607174293333  3.405557554342  8.79169761883</t>
  </si>
  <si>
    <t>1989:03    1.32793114802  1.446302987862  3.153986899454  8.79642470829</t>
  </si>
  <si>
    <t>1989:04    0.89002800553  1.188570790994  2.776965875567  8.79989357584</t>
  </si>
  <si>
    <t>1990:01    0.20619058349  1.849476433667  3.293028326077  8.81228955992</t>
  </si>
  <si>
    <t>1990:02    0.58000115053  1.523002894334  2.799935198642  8.81459027000</t>
  </si>
  <si>
    <t>1990:03    0.33107052287  0.800119582208  1.893589794447  8.81275473911</t>
  </si>
  <si>
    <t>1990:04   -0.86582704005 -0.552191217563  0.346860167423  8.80451164777</t>
  </si>
  <si>
    <t>1991:01   -2.87865205563 -1.570046710787 -0.869985044716  8.79956368236</t>
  </si>
  <si>
    <t>1991:02   -3.69852486906 -1.534934475174 -1.032392695670  8.80515637435</t>
  </si>
  <si>
    <t>1991:03   -3.38574621740 -1.820682047142 -1.509130877040  8.80760204282</t>
  </si>
  <si>
    <t>1991:04   -4.03068321244 -1.823886671861 -1.692696723226  8.81297571643</t>
  </si>
  <si>
    <t>1992:01   -4.42893105808 -1.453115360175 -1.488695060583  8.82222134692</t>
  </si>
  <si>
    <t>1992:02   -3.82690089362 -1.091015734238 -1.277951255943  8.83153068060</t>
  </si>
  <si>
    <t>1992:03   -4.45327630610 -0.906219161999 -1.228182619036  8.83922654440</t>
  </si>
  <si>
    <t>1992:04   -4.00651611524 -0.197699106797 -0.638130439813  8.85232152540</t>
  </si>
  <si>
    <t>1993:01   -2.84368167329 -0.841356509845 -1.384029873080  8.85205327207</t>
  </si>
  <si>
    <t>1993:02   -2.99206895398 -0.868356428673 -1.497503751896  8.85810555606</t>
  </si>
  <si>
    <t>1993:03   -3.32291158494 -1.077025406452 -1.777862242783  8.86248527572</t>
  </si>
  <si>
    <t>1993:04   -1.92229453743 -0.237649671512 -0.996917920189  8.87747430530</t>
  </si>
  <si>
    <t>1994:01   -1.06948849260 -0.064576774171 -0.871217821429  8.88590717443</t>
  </si>
  <si>
    <t>1994:02   -0.72945801869  0.642479359469 -0.202823890649  8.89976326366</t>
  </si>
  <si>
    <t>1994:03   -0.17341115187  0.501159971306 -0.376483264474  8.90519510163</t>
  </si>
  <si>
    <t>1994:04    0.50739909974  1.039117223164  0.133469389991  8.91745934167</t>
  </si>
  <si>
    <t>1995:01    0.80122904180  0.717329123011 -0.213661523227  8.92114902781</t>
  </si>
  <si>
    <t>1995:02    0.21175619450  0.220224094958 -0.734471735699  8.92309820275</t>
  </si>
  <si>
    <t>1995:03   -0.32814554859  0.298220231802 -0.679118979604  8.93080528916</t>
  </si>
  <si>
    <t>1995:04    0.00590515266  0.402875637528 -0.596483335877  8.93878148624</t>
  </si>
  <si>
    <t>***** current deflator/ inflation /rffe</t>
  </si>
  <si>
    <t>print  1965:1 1999:4 ld dld rff rffe</t>
  </si>
  <si>
    <t>ENTRY          LD              DLD             RFF            RFFE</t>
  </si>
  <si>
    <t>1965:01   3.161289084015   1.85165854198  3.973333333333  4.110532597389</t>
  </si>
  <si>
    <t>1965:02   3.165812543926   1.80938396415  4.076666666667  4.219652611517</t>
  </si>
  <si>
    <t>1965:03   3.170231650042   1.76764244649  4.073333333333  4.216130831419</t>
  </si>
  <si>
    <t>1965:04   3.176719607335   2.59518291720  4.166666666667  4.314785550492</t>
  </si>
  <si>
    <t>1966:01   3.182585214767   2.34624297294  4.556666666667  4.728030011094</t>
  </si>
  <si>
    <t>1966:02   3.191874549365   3.71573383924  4.913333333333  5.107383501987</t>
  </si>
  <si>
    <t>1966:03   3.201648279202   3.90949193453  5.410000000000  5.637925925641</t>
  </si>
  <si>
    <t>1966:04   3.210278977643   3.45227937644  5.563333333333  5.802256433559</t>
  </si>
  <si>
    <t>1967:01   3.214988278141   1.88372019933  4.823333333333  5.011529716934</t>
  </si>
  <si>
    <t>1967:02   3.221233044442   2.49790652035  3.990000000000  4.128124890025</t>
  </si>
  <si>
    <t>1967:03   3.230567213458   3.73366760636  3.893333333333  4.026130843515</t>
  </si>
  <si>
    <t>1967:04   3.241419789303   4.34103033812  4.173333333333  4.321835878902</t>
  </si>
  <si>
    <t>1968:01   3.252658702836   4.49556541307  4.786666666667  4.972503172077</t>
  </si>
  <si>
    <t>1968:02   3.263734461176   4.43030333626  5.980000000000  6.250095475467</t>
  </si>
  <si>
    <t>1968:03   3.273098823478   3.74574492073  5.943333333333  6.210609897585</t>
  </si>
  <si>
    <t>1968:04   3.286982970883   5.55365896182  5.916666666667  6.181902305444</t>
  </si>
  <si>
    <t>1969:01   3.296651349038   3.86735126199  6.566666666667  6.883859337332</t>
  </si>
  <si>
    <t>1969:02   3.310068448251   5.36683968531  8.326666666667  8.807859760751</t>
  </si>
  <si>
    <t>1969:03   3.324604272831   5.81432983183  8.983333333333  9.534530037316</t>
  </si>
  <si>
    <t>1969:04   3.337440776970   5.13460165593  8.940000000000  9.486428380451</t>
  </si>
  <si>
    <t>1970:01   3.351131403989   5.47625080729  8.573333333333  9.080256700899</t>
  </si>
  <si>
    <t>1970:02   3.365293827316   5.66496933085  7.880000000000  8.316325689912</t>
  </si>
  <si>
    <t>1970:03   3.373277901664   3.19362973929  6.703333333333  7.032038087021</t>
  </si>
  <si>
    <t>1970:04   3.386219098481   5.17647872697  5.566666666667  5.805831665705</t>
  </si>
  <si>
    <t>1971:01   3.401030701105   5.92464104945  3.856666666667  3.987469514426</t>
  </si>
  <si>
    <t>1971:02   3.414409713134   5.35160481169  4.563333333333  4.735108192804</t>
  </si>
  <si>
    <t>1971:03   3.424555771239   4.05842324204  5.473333333333  5.705770692893</t>
  </si>
  <si>
    <t>1971:04   3.432728347942   3.26903068085  4.750000000000  4.933491091354</t>
  </si>
  <si>
    <t>1972:01   3.447444632827   5.88651395439  3.540000000000  3.654171915095</t>
  </si>
  <si>
    <t>1972:02   3.453536795343   2.43686500610  4.300000000000  4.455882444120</t>
  </si>
  <si>
    <t>1972:03   3.463264100412   3.89092202758  4.740000000000  4.922853942570</t>
  </si>
  <si>
    <t>1972:04   3.474974346658   4.68409849856  5.143333333333  5.352739778079</t>
  </si>
  <si>
    <t>1973:01   3.488169869007   5.27820893944  6.536666666667  6.851359687654</t>
  </si>
  <si>
    <t>1973:02   3.504626032470   6.58246538538  7.816666666667  8.246810044279</t>
  </si>
  <si>
    <t>1973:03   3.523533001526   7.56278762232 10.560000000000 11.299097842839</t>
  </si>
  <si>
    <t>1973:04   3.540495448348   6.78497872869  9.996666666667 10.665397164938</t>
  </si>
  <si>
    <t>1974:01   3.560563011398   8.02702522032  9.323333333333  9.912675157225</t>
  </si>
  <si>
    <t>1974:02   3.582546243319   8.79329276833 11.250000000000 12.080220282898</t>
  </si>
  <si>
    <t>1974:03   3.612727085914  12.07233703775 12.090000000000 13.038534536401</t>
  </si>
  <si>
    <t>1974:04   3.642704616993  11.99101243185  9.346666666667  9.938673980138</t>
  </si>
  <si>
    <t>1975:01   3.665534058619   9.13177665025  6.303333333333  6.598920811283</t>
  </si>
  <si>
    <t>1975:02   3.679535939111   5.60075219674  5.420000000000  5.648635369601</t>
  </si>
  <si>
    <t>1975:03   3.697690522392   7.26183331268  6.160000000000  6.444146198038</t>
  </si>
  <si>
    <t>1975:04   3.714790835898   6.84012540238  5.413333333333  5.641495620000</t>
  </si>
  <si>
    <t>1976:01   3.725428331861   4.25499838503  4.826666666667  5.015078302058</t>
  </si>
  <si>
    <t>1976:02   3.736001561183   4.22929172866  5.196666666667  5.409715517441</t>
  </si>
  <si>
    <t>1976:03   3.749739342371   5.49511247521  5.283333333333  5.502366639469</t>
  </si>
  <si>
    <t>1976:04   3.766881619758   6.85691095511  4.873333333333  5.064771052256</t>
  </si>
  <si>
    <t>1977:01   3.783462096600   6.63219073656  4.660000000000  4.837795455390</t>
  </si>
  <si>
    <t>1977:02   3.799772139066   6.52401698627  5.156666666667  5.366980833022</t>
  </si>
  <si>
    <t>1977:03   3.813792565813   5.60817069887  5.820000000000  6.077902135734</t>
  </si>
  <si>
    <t>1977:04   3.830400717541   6.64326069133  6.513333333333  6.826088995802</t>
  </si>
  <si>
    <t>1978:01   3.847057726576   6.66280361389  6.756666666667  7.089919497980</t>
  </si>
  <si>
    <t>1978:02   3.866753635981   7.87836376193  7.283333333333  7.663177234593</t>
  </si>
  <si>
    <t>1978:03   3.884384558124   7.05236885743  8.100000000000  8.558147198904</t>
  </si>
  <si>
    <t>1978:04   3.904293207366   7.96345969681  9.583333333333 10.202723148454</t>
  </si>
  <si>
    <t>1979:01   3.923615551464   7.72893763910 10.073333333333 10.751428468794</t>
  </si>
  <si>
    <t>1979:02   3.946115205596   8.99986165278 10.180000000000 10.871235159238</t>
  </si>
  <si>
    <t>1979:03   3.966397547891   8.11293691823 10.946666666667 11.736157134590</t>
  </si>
  <si>
    <t>1979:04   3.986369520557   7.98878906613 13.576666666667 14.754670649904</t>
  </si>
  <si>
    <t>1980:01   4.008822984022   8.98138538602 15.046666666667 16.477112545796</t>
  </si>
  <si>
    <t>1980:02   4.031529000382   9.08240654397 12.686666666667 13.724201278604</t>
  </si>
  <si>
    <t>1980:03   4.053887084591   8.94323368362  9.836666666667 10.486068191954</t>
  </si>
  <si>
    <t>1980:04   4.080279443897  10.55694372258 15.853333333333 17.433238608650</t>
  </si>
  <si>
    <t>1981:01   4.105399892899  10.04817960073 16.570000000000 18.289253181552</t>
  </si>
  <si>
    <t>1981:02   4.123110169709   7.08411072394 17.780000000000 19.748669855010</t>
  </si>
  <si>
    <t>1981:03   4.142340760490   7.69223631257 17.576666666667 19.502174318783</t>
  </si>
  <si>
    <t>1981:04   4.160397560959   7.22272018758 13.586666666667 14.766301700052</t>
  </si>
  <si>
    <t>1982:01   4.174402654393   5.60203737335 14.226666666667 15.513139433376</t>
  </si>
  <si>
    <t>1982:02   4.187212367918   5.12388541017 14.513333333333 15.849230262137</t>
  </si>
  <si>
    <t>1982:03   4.200909352450   5.47879381281 11.006666666667 11.804129911068</t>
  </si>
  <si>
    <t>1982:04   4.211208657263   4.11972192528  9.286666666667  9.871832251611</t>
  </si>
  <si>
    <t>1983:01   4.219213544268   3.20195480185  8.653333333333  9.168747619974</t>
  </si>
  <si>
    <t>1983:02   4.228175909856   3.58494623506  8.803333333333  9.334861098930</t>
  </si>
  <si>
    <t>1983:03   4.236538327925   3.34496722786  9.460000000000 10.065041241322</t>
  </si>
  <si>
    <t>1983:04   4.244946094126   3.36310648010  9.430000000000 10.031576993945</t>
  </si>
  <si>
    <t>1984:01   4.256916823631   4.78829180221  9.686666666667 10.318210486583</t>
  </si>
  <si>
    <t>1984:02   4.265155682942   3.29554372457 10.556666666667 11.295337511954</t>
  </si>
  <si>
    <t>1984:03   4.273104227450   3.17941780289 11.390000000000 12.239374812447</t>
  </si>
  <si>
    <t>1984:04   4.280021594218   2.76694670744  9.266666666667  9.849560682846</t>
  </si>
  <si>
    <t>1985:01   4.290555326962   4.21349309755  8.476666666667  8.973425608239</t>
  </si>
  <si>
    <t>1985:02   4.297176556757   2.64849191813  7.923333333333  8.363914676233</t>
  </si>
  <si>
    <t>1985:03   4.302428619777   2.10082520761  7.900000000000  8.338287247074</t>
  </si>
  <si>
    <t>1985:04   4.309469382609   2.81630513296  8.103333333333  8.561815298708</t>
  </si>
  <si>
    <t>1986:01   4.313279268762   1.52395446133  7.826666666667  8.257783240220</t>
  </si>
  <si>
    <t>1986:02   4.318061282577   1.91280552585  6.920000000000  7.267375574100</t>
  </si>
  <si>
    <t>1986:03   4.324318069528   2.50271478063  6.206666666667  6.494513312288</t>
  </si>
  <si>
    <t>1986:04   4.331443614298   2.85021790774  6.266666666667  6.559305955593</t>
  </si>
  <si>
    <t>1987:01   4.340292766190   3.53966075671  6.220000000000  6.508908281298</t>
  </si>
  <si>
    <t>1987:02   4.347331664877   2.81555947497  6.650000000000  6.974187874927</t>
  </si>
  <si>
    <t>1987:03   4.354578353715   2.89867553506  6.843333333333  7.184043375362</t>
  </si>
  <si>
    <t>1987:04   4.362639920874   3.22462686362  6.916666666667  7.263751091882</t>
  </si>
  <si>
    <t>1988:01   4.369321262176   2.67253652105  6.663333333333  6.988647503974</t>
  </si>
  <si>
    <t>1988:02   4.379410716141   4.03578158567  7.156666666667  7.525026239129</t>
  </si>
  <si>
    <t>1988:03   4.391060704304   4.65999526530  7.983333333333  8.429841543430</t>
  </si>
  <si>
    <t>1988:04   4.398822294591   3.10463611501  8.470000000000  8.966061793975</t>
  </si>
  <si>
    <t>1989:01   4.409191797747   4.14780126210  9.443333333333 10.046448739929</t>
  </si>
  <si>
    <t>1989:02   4.419069497262   3.95107980621  9.726666666667 10.362947658350</t>
  </si>
  <si>
    <t>1989:03   4.426270766995   2.88050789334  9.083333333333  9.645614310388</t>
  </si>
  <si>
    <t>1989:04   4.433693609234   2.96913689556  8.613333333333  9.124493215162</t>
  </si>
  <si>
    <t>1990:01   4.444825361998   4.45270110528  8.250000000000  8.723334115632</t>
  </si>
  <si>
    <t>1990:02   4.456322089252   4.59869090167  8.243333333333  8.715987154905</t>
  </si>
  <si>
    <t>1990:03   4.465850645739   3.81142259480  8.160000000000  8.624191909917</t>
  </si>
  <si>
    <t>1990:04   4.474571631244   3.48839420218  7.743333333333  8.166373826214</t>
  </si>
  <si>
    <t>1991:01   4.486138871556   4.62689612468  6.426666666667  6.732278597369</t>
  </si>
  <si>
    <t>1991:02   4.493210163634   2.82851683147  5.863333333333  6.124510333389</t>
  </si>
  <si>
    <t>1991:03   4.499676328107   2.58646578910  5.643333333333  5.888095266388</t>
  </si>
  <si>
    <t>1991:04   4.505029357364   2.14121170287  4.816666666667  5.004432905421</t>
  </si>
  <si>
    <t>1992:01   4.512660082309   3.05228997786  4.023333333333  4.163318369448</t>
  </si>
  <si>
    <t>1992:02   4.518293345403   2.25330523740  3.770000000000  3.896145142850</t>
  </si>
  <si>
    <t>1992:03   4.521571162112   1.31112668368  3.256666666667  3.356861420778</t>
  </si>
  <si>
    <t>1992:04   4.527846279024   2.51004676494  3.036666666667  3.126595232526</t>
  </si>
  <si>
    <t>1993:01   4.536120170011   3.30955639486  3.040000000000  3.130080294256</t>
  </si>
  <si>
    <t>1993:02   4.541527263682   2.16283746834  3.000000000000  3.088267304211</t>
  </si>
  <si>
    <t>1993:03   4.546025094127   1.79913217804  3.060000000000  3.150993131228</t>
  </si>
  <si>
    <t>1993:04   4.551685017514   2.26396935488  2.990000000000  3.077816698557</t>
  </si>
  <si>
    <t>1994:01   4.556840915591   2.06235923055  3.213333333333  3.311465444773</t>
  </si>
  <si>
    <t>1994:02   4.561385473617   1.81782321051  3.940000000000  4.075356903761</t>
  </si>
  <si>
    <t>1994:03   4.567343700448   2.38329073223  4.486666666667  4.653737898627</t>
  </si>
  <si>
    <t>1994:04   4.572026967395   1.87330677888  5.166666666667  5.377662884062</t>
  </si>
  <si>
    <t>1995:01   4.579359949088   2.93319267737  5.810000000000  6.067149297106</t>
  </si>
  <si>
    <t>1995:02   4.583558323012   1.67934956934  6.020000000000  6.293187347470</t>
  </si>
  <si>
    <t>1995:03   4.588095235198   1.81476487440  5.796666666667  6.052813869800</t>
  </si>
  <si>
    <t>1995:04   4.593016629816   1.96855784716  5.720000000000  5.970422651307</t>
  </si>
  <si>
    <t>1996:01   4.599121932121   2.44212092201  5.363333333333  5.587962833478</t>
  </si>
  <si>
    <t>1996:02   4.602596877869   1.38997829937  5.243333333333  5.459594495826</t>
  </si>
  <si>
    <t>1996:03   4.607437613430   1.93629422461  5.306666666667  5.527325045347</t>
  </si>
  <si>
    <t>1996:04   4.611490172733   1.62102372097  5.280000000000  5.498801633505</t>
  </si>
  <si>
    <t>1997:01   4.618639071935   2.85955968086  5.276666666667  5.495236747667</t>
  </si>
  <si>
    <t>1997:02   4.623226190788   1.83484754104  5.523333333333  5.759363043873</t>
  </si>
  <si>
    <t>1997:03   4.626168176984   1.17679447841  5.533333333333  5.770084765221</t>
  </si>
  <si>
    <t>1997:04   4.629755475746   1.43491950508  5.506666666667  5.741495916815</t>
  </si>
  <si>
    <t>1998:01   4.632328050030   1.02902971360  5.520000000000  5.755789377616</t>
  </si>
  <si>
    <t>1998:02   4.635097852230   1.10792087975  5.500000000000  5.734349908886</t>
  </si>
  <si>
    <t>1998:03   4.638750019251   1.46086680860  5.533333333333  5.770084765221</t>
  </si>
  <si>
    <t>1998:04   4.641444254352   1.07769404041  4.860000000000  5.050570731256</t>
  </si>
  <si>
    <t>1999:01   4.646801452959   2.14287944269  4.733333333333  4.915763107466</t>
  </si>
  <si>
    <t>1999:02   4.650382528810   1.43243034024  4.746666666667  4.929945255601</t>
  </si>
  <si>
    <t>1999:03   4.653026580997   1.05762087512  5.093333333333  5.299352915502</t>
  </si>
  <si>
    <t>1999:04   4.656898885573   1.54892183024  5.306666666667  5.527325045347</t>
  </si>
  <si>
    <t>***** real-time inflation lags  (for one quarter)</t>
  </si>
  <si>
    <t>print  1966:1 1995:4 dlp1qbx dlp2qbx dlp3qbx dlp4qbx</t>
  </si>
  <si>
    <t>ENTRY        DLP1QBX         DLP2QBX         DLP3QBX         DLP4QBX</t>
  </si>
  <si>
    <t>1966:01   1.739923921685  1.276917586988  2.892453328458  1.368532840070</t>
  </si>
  <si>
    <t>1966:02   4.178968352621  1.739923921685  1.276917586988  2.892453328458</t>
  </si>
  <si>
    <t>1966:03   4.240347615388  3.577505160795  1.971764632151  1.217338319372</t>
  </si>
  <si>
    <t>1966:04   3.073625157333  4.240347615388  3.577505160795  1.971764632151</t>
  </si>
  <si>
    <t>1967:01   2.992474220307  3.080031182601  4.240347615388  3.577505160795</t>
  </si>
  <si>
    <t>1967:02   2.615671456535  2.976101227492  3.080031182601  4.240347615388</t>
  </si>
  <si>
    <t>1967:03   2.316334545560  2.440477043192  3.212234666455  3.142474196830</t>
  </si>
  <si>
    <t>1967:04   3.536140914149  2.152953319764  2.440477043192  3.212234666455</t>
  </si>
  <si>
    <t>1968:01   3.559406727136  3.854479018169  2.152953319764  2.440477043192</t>
  </si>
  <si>
    <t>1968:02   3.597678087277  3.559406727136  3.854479018169  2.152953319764</t>
  </si>
  <si>
    <t>1968:03   4.159074524552  3.496696137939  4.165390952866  3.860355627823</t>
  </si>
  <si>
    <t>1968:04   3.370487433205  4.177261011489  3.496696137939  4.165390952866</t>
  </si>
  <si>
    <t>1969:01   4.050606435450  3.370487433205  4.177261011489  3.496696137939</t>
  </si>
  <si>
    <t>1969:02   4.273942450976  4.050606435450  3.370487433205  4.177261011489</t>
  </si>
  <si>
    <t>1969:03   4.838124438553  4.642669354272  4.095630628001  4.213610050977</t>
  </si>
  <si>
    <t>1969:04   5.569718562108  5.038511510051  4.642669354272  4.095630628001</t>
  </si>
  <si>
    <t>1970:01   4.401016820813  5.569718562108  5.038511510051  4.642669354272</t>
  </si>
  <si>
    <t>1970:02   6.122514802475  4.406606422911  5.569718562108  5.038511510051</t>
  </si>
  <si>
    <t>1970:03   4.118513379138  6.238155217729  4.774581308202  5.466306316369</t>
  </si>
  <si>
    <t>1970:04   4.333972762904  4.199412390145  6.238155217729  4.774581308202</t>
  </si>
  <si>
    <t>1971:01   4.280909401531  4.510743498564  4.199412390145  6.238155217729</t>
  </si>
  <si>
    <t>1971:02   5.428587285236  5.705416796223  4.510743498564  4.199412390145</t>
  </si>
  <si>
    <t>1971:03   3.971559011025  5.264576042654  6.101367095375  4.929162019817</t>
  </si>
  <si>
    <t>1971:04   3.244178104334  3.903289069733  5.264576042654  6.101367095375</t>
  </si>
  <si>
    <t>1972:01   1.477524966892  2.465989026120  4.123691058317  5.264576042654</t>
  </si>
  <si>
    <t>1972:02   5.838342639356  1.653152095016  2.465989026120  4.123691058317</t>
  </si>
  <si>
    <t>1972:03   2.070442156585  5.027689184663  1.531091999489  2.809744960798</t>
  </si>
  <si>
    <t>1972:04   2.411943458090  1.802467821117  5.027689184663  1.531091999489</t>
  </si>
  <si>
    <t>1973:01   2.674017817490  2.366878538093  1.802467821117  5.027689184663</t>
  </si>
  <si>
    <t>1973:02   5.798099130702  2.766939482879  2.366878538093  1.802467821117</t>
  </si>
  <si>
    <t>1973:03   6.523166607350  5.903427912858  3.302128662526  2.738424212040</t>
  </si>
  <si>
    <t>1973:04   6.453682604446  6.981562991365  5.903427912858  3.302128662526</t>
  </si>
  <si>
    <t>1974:01   7.521021912040  6.749638411191  6.981562991365  5.903427912858</t>
  </si>
  <si>
    <t>1974:02  10.266215829891  8.427018500121  6.749638411191  6.981562991365</t>
  </si>
  <si>
    <t>1974:03   8.411735043457 11.635389175264  8.260914023994  7.966807282127</t>
  </si>
  <si>
    <t>1974:04  10.868470687809  8.933481253508 11.635389175264  8.260914023994</t>
  </si>
  <si>
    <t>1975:01  12.831464575642 11.224962349961  8.933481253508 11.635389175264</t>
  </si>
  <si>
    <t>1975:02   7.660274452223 13.493684196788 11.224962349961  8.933481253508</t>
  </si>
  <si>
    <t>1975:03   5.023654807730  8.104546760865 13.493684196788 11.224962349961</t>
  </si>
  <si>
    <t>1975:04   4.913149212430  4.961407053047  8.104546760865 13.493684196788</t>
  </si>
  <si>
    <t>1976:01   6.271295337386  6.898909252003  4.196971786487  7.476603554301</t>
  </si>
  <si>
    <t>1976:02   3.651822807885  6.589487762489  6.898909252003  4.196971786487</t>
  </si>
  <si>
    <t>1976:03   4.619002552520  3.116369887415  6.812881599132  6.733216171808</t>
  </si>
  <si>
    <t>1976:04   4.299756437444  5.049408769393  3.116369887415  6.812881599132</t>
  </si>
  <si>
    <t>1977:01   6.039316540750  4.323151670672  5.049408769393  3.116369887415</t>
  </si>
  <si>
    <t>1977:02   5.628908225277  5.604244856675  4.323151670672  5.049408769393</t>
  </si>
  <si>
    <t>1977:03   6.417507982636  5.162584503441  5.303643172458  4.463244282313</t>
  </si>
  <si>
    <t>1977:04   5.019591237601  6.880520854046  5.162584503441  5.303643172458</t>
  </si>
  <si>
    <t>1978:01   5.928199593594  4.732337056868  6.880520854046  5.162584503441</t>
  </si>
  <si>
    <t>1978:02   6.850510048873  5.687997925316  4.732337056868  6.880520854046</t>
  </si>
  <si>
    <t>1978:03   9.551848323016  6.954420923547  5.384375366408  5.015270622188</t>
  </si>
  <si>
    <t>1978:04   6.770330092124 10.429243248339  6.954420923547  5.384375366408</t>
  </si>
  <si>
    <t>1979:01   7.813746761109  6.667963504097 10.429243248339  6.954420923547</t>
  </si>
  <si>
    <t>1979:02   8.336543937047  7.829323803934  6.667963504097 10.429243248339</t>
  </si>
  <si>
    <t>1979:03   9.391957222195  8.935109026911  8.314669726860  6.940988448855</t>
  </si>
  <si>
    <t>1979:04   8.071963338398  8.853062465383  8.935109026911  8.314669726860</t>
  </si>
  <si>
    <t>1980:01   8.942468540190  8.209085712409  8.853062465383  8.935109026911</t>
  </si>
  <si>
    <t>1980:02   9.109375829850  8.007642310676  8.209085712409  8.853062465383</t>
  </si>
  <si>
    <t>1980:03   9.910262089606  9.050262584209  8.007642310676  8.209085712409</t>
  </si>
  <si>
    <t>1980:04   8.678087130937 10.201485714225  9.050262584209  8.007642310676</t>
  </si>
  <si>
    <t>1981:01  10.569569475666  8.806095827918  9.340063264198  8.882109387805</t>
  </si>
  <si>
    <t>1981:02   7.545194605755 10.200420354181  8.806095827918  9.340063264198</t>
  </si>
  <si>
    <t>1981:03   5.836816755481  9.331733343666 10.200420354181  8.806095827918</t>
  </si>
  <si>
    <t>1981:04   8.977270198892  6.158269560240  9.331733343666 10.200420354181</t>
  </si>
  <si>
    <t>1982:01   8.042040508464  9.402415432791  6.158269560240  9.331733343666</t>
  </si>
  <si>
    <t>1982:02   3.543385648354  9.085563673427  9.402415432791  6.158269560240</t>
  </si>
  <si>
    <t>1982:03   5.215399467582  4.215011826753  8.393761246668  8.580087241794</t>
  </si>
  <si>
    <t>1982:04   5.266133653649  4.493389570770  4.215011826753  8.393761246668</t>
  </si>
  <si>
    <t>1983:01   4.239936513351  4.878873363680  4.493389570770  4.215011826753</t>
  </si>
  <si>
    <t>1983:02   5.671457658234  3.636813819707  4.878873363680  4.493389570770</t>
  </si>
  <si>
    <t>1983:03   4.371379937835  5.352911467679  3.787036325483  3.630026264941</t>
  </si>
  <si>
    <t>1983:04   3.396631481571  3.192002707185  5.352911467679  3.787036325483</t>
  </si>
  <si>
    <t>1984:01   3.839878806296  3.523203021165  3.192002707185  5.352911467679</t>
  </si>
  <si>
    <t>1984:02   4.031451330637  3.820022175944  3.523203021165  3.192002707185</t>
  </si>
  <si>
    <t>1984:03   3.135389499337  4.328736975083  4.280370995998  3.020828604772</t>
  </si>
  <si>
    <t>1984:04   3.525786502436  3.290428286130  4.328736975083  4.352092001480</t>
  </si>
  <si>
    <t>1985:01   2.372765696927  3.880218364871  3.290428286130  4.328736975083</t>
  </si>
  <si>
    <t>1985:02   5.115251501662  2.720189922554  3.880218364871  3.290428286130</t>
  </si>
  <si>
    <t>1985:03   2.750514150345  5.220811601520  2.720189922554  3.880218364871</t>
  </si>
  <si>
    <t>1985:04   3.269258323768  2.565364727305  5.220811601520  2.720189922554</t>
  </si>
  <si>
    <t>1986:01   3.428180469456  2.654990550830  3.295834322427  3.045568668622</t>
  </si>
  <si>
    <t>1986:02   2.465335417699  3.452984678679  2.654990550830  3.295834322427</t>
  </si>
  <si>
    <t>1986:03   2.107511112504  2.279984865558  3.588675224188  2.515535661618</t>
  </si>
  <si>
    <t>1986:04   3.198585235147  1.935691584769  2.279984865558  3.588675224188</t>
  </si>
  <si>
    <t>1987:01   0.871925546206  3.466202104123  1.935691584769  2.279984865558</t>
  </si>
  <si>
    <t>1987:02   3.281157979940  0.643104728763  3.466202104123  1.935691584769</t>
  </si>
  <si>
    <t>Gap t|t</t>
  </si>
  <si>
    <t>Gap t|t-1</t>
  </si>
  <si>
    <t>Gap t|t+3</t>
  </si>
  <si>
    <t>LX3QF</t>
  </si>
  <si>
    <t>this is output gap of period t+3 estimated in period t</t>
  </si>
  <si>
    <t>this is output gap in period t+3, as based on growth forecast of SPF and based value of Greenbook</t>
  </si>
  <si>
    <t>Greenbook Publication Date</t>
  </si>
  <si>
    <t>....C  denotes revised data</t>
  </si>
  <si>
    <t>*Figure 3 (a) crq141</t>
  </si>
  <si>
    <t>print /  d4ld1c d4ld1qb</t>
  </si>
  <si>
    <t>*Figure 3 (b) crq131</t>
  </si>
  <si>
    <t>print /  d4lq1c d4lq1qb d4lqt1c d4lqt1qb</t>
  </si>
  <si>
    <t>*Figure 3 (c) crq151</t>
  </si>
  <si>
    <t>print /  lx1c lx1qb</t>
  </si>
  <si>
    <t>************* Data for analysis in:</t>
  </si>
  <si>
    <t>Orphanides, Athanasios (2004), "Monetary Policy Rules,</t>
  </si>
  <si>
    <t>Macroeconomic Stability and Inflation: A View from the Trenches,"</t>
  </si>
  <si>
    <t>Journal of Money, Credit and Banking, 36(2), 151-175, April.</t>
  </si>
  <si>
    <t>*************************************************************************</t>
  </si>
  <si>
    <t>Year</t>
  </si>
  <si>
    <t>Month</t>
  </si>
  <si>
    <t>Day</t>
  </si>
  <si>
    <t>Orphanides data</t>
  </si>
  <si>
    <t>Greenbook data as gap/potential, %</t>
  </si>
  <si>
    <t>1987:03   3.886424375828  3.932655949863  0.626462996126  3.690780048703</t>
  </si>
  <si>
    <t>1987:04   2.209414942172  3.669528046647  3.932655949863  0.626462996126</t>
  </si>
  <si>
    <t>1988:01   2.422994809151  2.781425440042  3.669528046647  3.932655949863</t>
  </si>
  <si>
    <t>1988:02   2.377270489869  2.651967295751  2.781425440042  3.669528046647</t>
  </si>
  <si>
    <t>1988:03   3.874343831383  1.897433961917  2.289314069280  3.004608451587</t>
  </si>
  <si>
    <t>1988:04   4.198722419389  5.388582506449  1.897433961917  2.289314069280</t>
  </si>
  <si>
    <t>1989:01   4.567749403358  4.581660352255  5.388582506449  1.897433961917</t>
  </si>
  <si>
    <t>1989:02   3.862500145334  4.935826809099  4.581660352255  5.388582506449</t>
  </si>
  <si>
    <t>1989:03   4.686528030518  3.906146194970  4.639668206784  4.063294314071</t>
  </si>
  <si>
    <t>1989:04   2.990482082978  4.376482828074  3.906146194970  4.639668206784</t>
  </si>
  <si>
    <t>1990:01   3.719949570810  3.120232966206  4.376482828074  3.906146194970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</si>
</sst>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[$-409]d\-mmm\-yy;@"/>
    <numFmt numFmtId="166" formatCode="[$-409]dd\-mmm\-yy;@"/>
    <numFmt numFmtId="167" formatCode="0.0"/>
  </numFmts>
  <fonts count="1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 Cy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  <charset val="204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0"/>
      </bottom>
      <diagonal/>
    </border>
  </borders>
  <cellStyleXfs count="7">
    <xf numFmtId="0" fontId="0" fillId="0" borderId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0" borderId="0" applyNumberFormat="0" applyBorder="0" applyProtection="0"/>
    <xf numFmtId="0" fontId="1" fillId="0" borderId="0" applyNumberFormat="0" applyBorder="0" applyProtection="0"/>
    <xf numFmtId="0" fontId="3" fillId="0" borderId="0"/>
  </cellStyleXfs>
  <cellXfs count="66">
    <xf numFmtId="0" fontId="0" fillId="0" borderId="0" xfId="0"/>
    <xf numFmtId="0" fontId="2" fillId="0" borderId="0" xfId="0" applyFont="1"/>
    <xf numFmtId="46" fontId="2" fillId="0" borderId="0" xfId="0" applyNumberFormat="1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0" borderId="0" xfId="0" applyFont="1" applyFill="1"/>
    <xf numFmtId="0" fontId="3" fillId="0" borderId="0" xfId="6"/>
    <xf numFmtId="46" fontId="3" fillId="0" borderId="0" xfId="6" applyNumberFormat="1"/>
    <xf numFmtId="0" fontId="3" fillId="6" borderId="0" xfId="6" applyFill="1"/>
    <xf numFmtId="0" fontId="0" fillId="6" borderId="0" xfId="0" applyFill="1"/>
    <xf numFmtId="0" fontId="3" fillId="7" borderId="0" xfId="6" applyFill="1"/>
    <xf numFmtId="0" fontId="0" fillId="7" borderId="0" xfId="0" applyFill="1"/>
    <xf numFmtId="0" fontId="3" fillId="8" borderId="0" xfId="6" applyFill="1"/>
    <xf numFmtId="0" fontId="0" fillId="8" borderId="0" xfId="0" applyFill="1"/>
    <xf numFmtId="0" fontId="0" fillId="0" borderId="0" xfId="0"/>
    <xf numFmtId="1" fontId="9" fillId="15" borderId="1" xfId="2" applyNumberFormat="1" applyBorder="1" applyAlignment="1">
      <alignment horizontal="center"/>
    </xf>
    <xf numFmtId="0" fontId="9" fillId="15" borderId="1" xfId="2" applyBorder="1" applyAlignment="1">
      <alignment horizontal="center"/>
    </xf>
    <xf numFmtId="0" fontId="1" fillId="0" borderId="0" xfId="4"/>
    <xf numFmtId="1" fontId="1" fillId="0" borderId="0" xfId="4" applyNumberFormat="1" applyBorder="1"/>
    <xf numFmtId="0" fontId="1" fillId="0" borderId="0" xfId="4" applyBorder="1"/>
    <xf numFmtId="46" fontId="0" fillId="0" borderId="0" xfId="0" applyNumberFormat="1"/>
    <xf numFmtId="0" fontId="10" fillId="16" borderId="0" xfId="3"/>
    <xf numFmtId="164" fontId="10" fillId="16" borderId="0" xfId="3" applyNumberFormat="1" applyAlignment="1" applyProtection="1">
      <alignment horizontal="center" vertical="center"/>
      <protection locked="0"/>
    </xf>
    <xf numFmtId="0" fontId="9" fillId="15" borderId="0" xfId="2"/>
    <xf numFmtId="0" fontId="4" fillId="0" borderId="0" xfId="5" applyFont="1" applyProtection="1">
      <protection locked="0"/>
    </xf>
    <xf numFmtId="0" fontId="4" fillId="0" borderId="0" xfId="4" applyFont="1" applyProtection="1">
      <protection locked="0"/>
    </xf>
    <xf numFmtId="0" fontId="9" fillId="15" borderId="0" xfId="2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164" fontId="10" fillId="16" borderId="0" xfId="3" applyNumberFormat="1" applyAlignment="1">
      <alignment horizontal="center" vertical="center"/>
    </xf>
    <xf numFmtId="2" fontId="8" fillId="14" borderId="0" xfId="1" applyNumberFormat="1"/>
    <xf numFmtId="2" fontId="8" fillId="5" borderId="0" xfId="1" applyNumberFormat="1" applyFill="1"/>
    <xf numFmtId="0" fontId="2" fillId="9" borderId="0" xfId="0" applyFont="1" applyFill="1"/>
    <xf numFmtId="0" fontId="2" fillId="10" borderId="0" xfId="0" applyFont="1" applyFill="1"/>
    <xf numFmtId="0" fontId="0" fillId="9" borderId="0" xfId="0" applyFill="1"/>
    <xf numFmtId="0" fontId="0" fillId="10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0" fillId="11" borderId="0" xfId="0" applyFill="1"/>
    <xf numFmtId="0" fontId="0" fillId="0" borderId="0" xfId="0" applyAlignment="1"/>
    <xf numFmtId="0" fontId="0" fillId="12" borderId="0" xfId="0" applyFill="1"/>
    <xf numFmtId="165" fontId="7" fillId="0" borderId="0" xfId="0" applyNumberFormat="1" applyFont="1" applyFill="1" applyBorder="1" applyAlignment="1">
      <alignment horizontal="center" wrapText="1"/>
    </xf>
    <xf numFmtId="165" fontId="7" fillId="0" borderId="0" xfId="0" applyNumberFormat="1" applyFont="1" applyFill="1" applyBorder="1" applyAlignment="1">
      <alignment horizontal="center"/>
    </xf>
    <xf numFmtId="165" fontId="7" fillId="12" borderId="0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6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6" borderId="0" xfId="0" applyFill="1"/>
    <xf numFmtId="0" fontId="0" fillId="5" borderId="0" xfId="0" applyFill="1"/>
    <xf numFmtId="0" fontId="0" fillId="2" borderId="0" xfId="0" applyFill="1"/>
    <xf numFmtId="0" fontId="0" fillId="13" borderId="0" xfId="0" applyFill="1"/>
    <xf numFmtId="0" fontId="0" fillId="3" borderId="0" xfId="0" applyFill="1"/>
    <xf numFmtId="167" fontId="0" fillId="0" borderId="0" xfId="0" applyNumberFormat="1" applyAlignment="1">
      <alignment horizontal="center"/>
    </xf>
    <xf numFmtId="167" fontId="0" fillId="12" borderId="0" xfId="0" applyNumberFormat="1" applyFill="1" applyAlignment="1">
      <alignment horizontal="center"/>
    </xf>
    <xf numFmtId="0" fontId="1" fillId="0" borderId="0" xfId="0" applyFont="1" applyAlignment="1">
      <alignment wrapText="1"/>
    </xf>
    <xf numFmtId="167" fontId="0" fillId="0" borderId="0" xfId="0" applyNumberFormat="1"/>
    <xf numFmtId="167" fontId="0" fillId="12" borderId="0" xfId="0" applyNumberFormat="1" applyFill="1"/>
    <xf numFmtId="167" fontId="0" fillId="0" borderId="2" xfId="0" applyNumberForma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7">
    <cellStyle name="Bad" xfId="1" builtinId="27"/>
    <cellStyle name="Good" xfId="2" builtinId="26"/>
    <cellStyle name="Neutral" xfId="3" builtinId="28"/>
    <cellStyle name="Normal" xfId="0" builtinId="0"/>
    <cellStyle name="Normal 2" xfId="4"/>
    <cellStyle name="Normal 3" xfId="5"/>
    <cellStyle name="Обычный_Orphanides_2004_data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Output Gap (FINAL SERIES)</a:t>
            </a:r>
          </a:p>
        </c:rich>
      </c:tx>
      <c:layout>
        <c:manualLayout>
          <c:xMode val="edge"/>
          <c:yMode val="edge"/>
          <c:x val="0.32200385908487805"/>
          <c:y val="3.1746102045471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90068053712726E-2"/>
          <c:y val="0.12925198689941828"/>
          <c:w val="0.85867695755967477"/>
          <c:h val="0.75283613422117313"/>
        </c:manualLayout>
      </c:layout>
      <c:lineChart>
        <c:grouping val="standard"/>
        <c:varyColors val="0"/>
        <c:ser>
          <c:idx val="0"/>
          <c:order val="0"/>
          <c:tx>
            <c:strRef>
              <c:f>'FINAL DATA | FOMC frequency'!$N$2</c:f>
              <c:strCache>
                <c:ptCount val="1"/>
                <c:pt idx="0">
                  <c:v>t|t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frequency'!$N$3:$N$368</c:f>
              <c:numCache>
                <c:formatCode>0.0</c:formatCode>
                <c:ptCount val="366"/>
                <c:pt idx="1">
                  <c:v>9.8117294280000003E-2</c:v>
                </c:pt>
                <c:pt idx="2">
                  <c:v>9.7817798377555554E-2</c:v>
                </c:pt>
                <c:pt idx="3">
                  <c:v>9.754552937533334E-2</c:v>
                </c:pt>
                <c:pt idx="4">
                  <c:v>9.7164352772222226E-2</c:v>
                </c:pt>
                <c:pt idx="5">
                  <c:v>9.6892083769999998E-2</c:v>
                </c:pt>
                <c:pt idx="6">
                  <c:v>-0.10597371463717947</c:v>
                </c:pt>
                <c:pt idx="7">
                  <c:v>-0.37338772162846151</c:v>
                </c:pt>
                <c:pt idx="8">
                  <c:v>-0.62235938330999996</c:v>
                </c:pt>
                <c:pt idx="9">
                  <c:v>-0.88787703249666661</c:v>
                </c:pt>
                <c:pt idx="10">
                  <c:v>-1.1533946816833334</c:v>
                </c:pt>
                <c:pt idx="11">
                  <c:v>-1.41891233087</c:v>
                </c:pt>
                <c:pt idx="12">
                  <c:v>-1.6180505677599999</c:v>
                </c:pt>
                <c:pt idx="13">
                  <c:v>-1.3185404620099999</c:v>
                </c:pt>
                <c:pt idx="14">
                  <c:v>-1.0190303562599998</c:v>
                </c:pt>
                <c:pt idx="15">
                  <c:v>-0.71952025051000001</c:v>
                </c:pt>
                <c:pt idx="16">
                  <c:v>-0.54688530752780218</c:v>
                </c:pt>
                <c:pt idx="17">
                  <c:v>-0.42782672616076928</c:v>
                </c:pt>
                <c:pt idx="18">
                  <c:v>-0.30281521572538461</c:v>
                </c:pt>
                <c:pt idx="19">
                  <c:v>-0.17780370529</c:v>
                </c:pt>
                <c:pt idx="20">
                  <c:v>-0.13346541778599999</c:v>
                </c:pt>
                <c:pt idx="21">
                  <c:v>-8.7543620013999998E-2</c:v>
                </c:pt>
                <c:pt idx="22">
                  <c:v>-4.4788842778E-2</c:v>
                </c:pt>
                <c:pt idx="23">
                  <c:v>-3.5287781169999997E-2</c:v>
                </c:pt>
                <c:pt idx="24">
                  <c:v>0.13705873489886794</c:v>
                </c:pt>
                <c:pt idx="25">
                  <c:v>0.35640884625924529</c:v>
                </c:pt>
                <c:pt idx="26">
                  <c:v>0.57575895761962259</c:v>
                </c:pt>
                <c:pt idx="27">
                  <c:v>0.79510906898</c:v>
                </c:pt>
                <c:pt idx="28">
                  <c:v>0.53546291043909089</c:v>
                </c:pt>
                <c:pt idx="29">
                  <c:v>0.18926803238454543</c:v>
                </c:pt>
                <c:pt idx="30">
                  <c:v>-0.15692684567000001</c:v>
                </c:pt>
                <c:pt idx="31">
                  <c:v>0.1823122910606666</c:v>
                </c:pt>
                <c:pt idx="32">
                  <c:v>0.52155142779133323</c:v>
                </c:pt>
                <c:pt idx="33">
                  <c:v>0.77598078033933326</c:v>
                </c:pt>
                <c:pt idx="34">
                  <c:v>1.1152199170699999</c:v>
                </c:pt>
                <c:pt idx="35">
                  <c:v>1.0330055887378571</c:v>
                </c:pt>
                <c:pt idx="36">
                  <c:v>0.92338648429499992</c:v>
                </c:pt>
                <c:pt idx="37">
                  <c:v>0.8411721559628571</c:v>
                </c:pt>
                <c:pt idx="38">
                  <c:v>0.73155305152000005</c:v>
                </c:pt>
                <c:pt idx="39">
                  <c:v>0.62540423655333333</c:v>
                </c:pt>
                <c:pt idx="40">
                  <c:v>0.51925542158666671</c:v>
                </c:pt>
                <c:pt idx="41">
                  <c:v>0.41310660661999998</c:v>
                </c:pt>
                <c:pt idx="42">
                  <c:v>0.19128116010727272</c:v>
                </c:pt>
                <c:pt idx="43">
                  <c:v>2.4912075222727259E-2</c:v>
                </c:pt>
                <c:pt idx="44">
                  <c:v>-0.19691337129</c:v>
                </c:pt>
                <c:pt idx="45">
                  <c:v>-0.83418373003057145</c:v>
                </c:pt>
                <c:pt idx="46">
                  <c:v>-1.427504408858</c:v>
                </c:pt>
                <c:pt idx="47">
                  <c:v>-1.8889760479459998</c:v>
                </c:pt>
                <c:pt idx="48">
                  <c:v>-2.50427156673</c:v>
                </c:pt>
                <c:pt idx="49">
                  <c:v>-2.0268513330136364</c:v>
                </c:pt>
                <c:pt idx="50">
                  <c:v>-1.3902910213918183</c:v>
                </c:pt>
                <c:pt idx="51">
                  <c:v>-0.75373070977000001</c:v>
                </c:pt>
                <c:pt idx="52">
                  <c:v>-1.655486514458</c:v>
                </c:pt>
                <c:pt idx="53">
                  <c:v>-2.5572423191459999</c:v>
                </c:pt>
                <c:pt idx="54">
                  <c:v>-2.7182701414117143</c:v>
                </c:pt>
                <c:pt idx="55">
                  <c:v>-3.4589981238340002</c:v>
                </c:pt>
                <c:pt idx="56">
                  <c:v>-4.1353149773500002</c:v>
                </c:pt>
                <c:pt idx="57">
                  <c:v>-4.3345487253666661</c:v>
                </c:pt>
                <c:pt idx="58">
                  <c:v>-4.533782473383333</c:v>
                </c:pt>
                <c:pt idx="59">
                  <c:v>-4.7330162213999998</c:v>
                </c:pt>
                <c:pt idx="60">
                  <c:v>-5.0611029048430769</c:v>
                </c:pt>
                <c:pt idx="61">
                  <c:v>-5.4712112591469229</c:v>
                </c:pt>
                <c:pt idx="62">
                  <c:v>-5.79929794259</c:v>
                </c:pt>
                <c:pt idx="63">
                  <c:v>-5.9050460899495558</c:v>
                </c:pt>
                <c:pt idx="64">
                  <c:v>-6.0107942373091117</c:v>
                </c:pt>
                <c:pt idx="65">
                  <c:v>-6.1165423846686666</c:v>
                </c:pt>
                <c:pt idx="66">
                  <c:v>-6.1392027019600004</c:v>
                </c:pt>
                <c:pt idx="67">
                  <c:v>-6.1931656934346906</c:v>
                </c:pt>
                <c:pt idx="68">
                  <c:v>-6.2618458644024777</c:v>
                </c:pt>
                <c:pt idx="69">
                  <c:v>-6.3305260353702648</c:v>
                </c:pt>
                <c:pt idx="70">
                  <c:v>-6.4163762490799998</c:v>
                </c:pt>
                <c:pt idx="71">
                  <c:v>-6.5302923562590909</c:v>
                </c:pt>
                <c:pt idx="72">
                  <c:v>-6.682180499164545</c:v>
                </c:pt>
                <c:pt idx="73">
                  <c:v>-6.8340686420700001</c:v>
                </c:pt>
                <c:pt idx="74">
                  <c:v>-6.6594756578033332</c:v>
                </c:pt>
                <c:pt idx="75">
                  <c:v>-6.4848826735366663</c:v>
                </c:pt>
                <c:pt idx="76">
                  <c:v>-6.3102896892700002</c:v>
                </c:pt>
                <c:pt idx="77">
                  <c:v>-6.2975111811561542</c:v>
                </c:pt>
                <c:pt idx="78">
                  <c:v>-6.2838199224627473</c:v>
                </c:pt>
                <c:pt idx="79">
                  <c:v>-6.2687595379000003</c:v>
                </c:pt>
                <c:pt idx="80">
                  <c:v>-6.0918063269357159</c:v>
                </c:pt>
                <c:pt idx="81">
                  <c:v>-5.9502437581642864</c:v>
                </c:pt>
                <c:pt idx="82">
                  <c:v>-5.7732905472000002</c:v>
                </c:pt>
                <c:pt idx="83">
                  <c:v>-5.2493488698499995</c:v>
                </c:pt>
                <c:pt idx="84">
                  <c:v>-4.7254071924999996</c:v>
                </c:pt>
                <c:pt idx="85">
                  <c:v>-4.2014655151499998</c:v>
                </c:pt>
                <c:pt idx="86">
                  <c:v>-3.8483898794571427</c:v>
                </c:pt>
                <c:pt idx="87">
                  <c:v>-3.5659293709028574</c:v>
                </c:pt>
                <c:pt idx="88">
                  <c:v>-3.21285373521</c:v>
                </c:pt>
                <c:pt idx="89">
                  <c:v>-2.9977108366933329</c:v>
                </c:pt>
                <c:pt idx="90">
                  <c:v>-2.7825679381766664</c:v>
                </c:pt>
                <c:pt idx="91">
                  <c:v>-2.5674250396599998</c:v>
                </c:pt>
                <c:pt idx="92">
                  <c:v>-2.3300870479023077</c:v>
                </c:pt>
                <c:pt idx="93">
                  <c:v>-2.1402166544961538</c:v>
                </c:pt>
                <c:pt idx="94">
                  <c:v>-1.95034626109</c:v>
                </c:pt>
                <c:pt idx="95">
                  <c:v>-2.2200518425149998</c:v>
                </c:pt>
                <c:pt idx="96">
                  <c:v>-2.4358163076550001</c:v>
                </c:pt>
                <c:pt idx="97">
                  <c:v>-2.7055218890799999</c:v>
                </c:pt>
                <c:pt idx="98">
                  <c:v>-2.7565178009261539</c:v>
                </c:pt>
                <c:pt idx="99">
                  <c:v>-2.807513712772308</c:v>
                </c:pt>
                <c:pt idx="100">
                  <c:v>-2.8712586025800002</c:v>
                </c:pt>
                <c:pt idx="101">
                  <c:v>-3.2488348111707692</c:v>
                </c:pt>
                <c:pt idx="102">
                  <c:v>-3.7208050719092309</c:v>
                </c:pt>
                <c:pt idx="103">
                  <c:v>-4.0983812804999999</c:v>
                </c:pt>
                <c:pt idx="104">
                  <c:v>-4.6397591162846155</c:v>
                </c:pt>
                <c:pt idx="105">
                  <c:v>-5.181136952069231</c:v>
                </c:pt>
                <c:pt idx="106">
                  <c:v>-5.8578592468000004</c:v>
                </c:pt>
                <c:pt idx="107">
                  <c:v>-6.3079858412369232</c:v>
                </c:pt>
                <c:pt idx="108">
                  <c:v>-6.758112435673846</c:v>
                </c:pt>
                <c:pt idx="109">
                  <c:v>-7.3207706787199998</c:v>
                </c:pt>
                <c:pt idx="110">
                  <c:v>-8.0461916539076928</c:v>
                </c:pt>
                <c:pt idx="111">
                  <c:v>-9.2552266125538463</c:v>
                </c:pt>
                <c:pt idx="112">
                  <c:v>-10.4642615712</c:v>
                </c:pt>
                <c:pt idx="113">
                  <c:v>-11.841212838267692</c:v>
                </c:pt>
                <c:pt idx="114">
                  <c:v>-13.562401922102307</c:v>
                </c:pt>
                <c:pt idx="115">
                  <c:v>-14.939353189169999</c:v>
                </c:pt>
                <c:pt idx="116">
                  <c:v>-15.31198417926846</c:v>
                </c:pt>
                <c:pt idx="117">
                  <c:v>-15.684615169366925</c:v>
                </c:pt>
                <c:pt idx="118">
                  <c:v>-16.15040390699</c:v>
                </c:pt>
                <c:pt idx="119">
                  <c:v>-15.951205284888463</c:v>
                </c:pt>
                <c:pt idx="120">
                  <c:v>-15.752006662786926</c:v>
                </c:pt>
                <c:pt idx="121">
                  <c:v>-15.503008385159999</c:v>
                </c:pt>
                <c:pt idx="122">
                  <c:v>-14.800421747569231</c:v>
                </c:pt>
                <c:pt idx="123">
                  <c:v>-13.922188450580769</c:v>
                </c:pt>
                <c:pt idx="124">
                  <c:v>-13.21960181299</c:v>
                </c:pt>
                <c:pt idx="125">
                  <c:v>-13.01839683559</c:v>
                </c:pt>
                <c:pt idx="126">
                  <c:v>-12.766890613840001</c:v>
                </c:pt>
                <c:pt idx="127">
                  <c:v>-12.56568563644</c:v>
                </c:pt>
                <c:pt idx="128">
                  <c:v>-12.292695311689231</c:v>
                </c:pt>
                <c:pt idx="129">
                  <c:v>-11.951457405750769</c:v>
                </c:pt>
                <c:pt idx="130">
                  <c:v>-11.678467081000001</c:v>
                </c:pt>
                <c:pt idx="131">
                  <c:v>-11.508588778620439</c:v>
                </c:pt>
                <c:pt idx="132">
                  <c:v>-11.354153958275385</c:v>
                </c:pt>
                <c:pt idx="133">
                  <c:v>-11.210014792619999</c:v>
                </c:pt>
                <c:pt idx="134">
                  <c:v>-11.36558455088154</c:v>
                </c:pt>
                <c:pt idx="135">
                  <c:v>-11.49004035749077</c:v>
                </c:pt>
                <c:pt idx="136">
                  <c:v>-11.6144961641</c:v>
                </c:pt>
                <c:pt idx="137">
                  <c:v>-10.013446984138463</c:v>
                </c:pt>
                <c:pt idx="138">
                  <c:v>-8.7326076401692312</c:v>
                </c:pt>
                <c:pt idx="139">
                  <c:v>-7.4517682962</c:v>
                </c:pt>
                <c:pt idx="140">
                  <c:v>-7.1196028249353844</c:v>
                </c:pt>
                <c:pt idx="141">
                  <c:v>-6.7043959858546156</c:v>
                </c:pt>
                <c:pt idx="142">
                  <c:v>-6.37223051459</c:v>
                </c:pt>
                <c:pt idx="143">
                  <c:v>-5.8486199323169235</c:v>
                </c:pt>
                <c:pt idx="144">
                  <c:v>-5.4297314664984615</c:v>
                </c:pt>
                <c:pt idx="145">
                  <c:v>-5.0108430006800004</c:v>
                </c:pt>
                <c:pt idx="146">
                  <c:v>-5.0396846685953847</c:v>
                </c:pt>
                <c:pt idx="147">
                  <c:v>-5.0627580029276924</c:v>
                </c:pt>
                <c:pt idx="148">
                  <c:v>-5.0858313372600001</c:v>
                </c:pt>
                <c:pt idx="149">
                  <c:v>-4.9913458316633328</c:v>
                </c:pt>
                <c:pt idx="150">
                  <c:v>-4.9157574271859996</c:v>
                </c:pt>
                <c:pt idx="151">
                  <c:v>-4.8023748204699999</c:v>
                </c:pt>
                <c:pt idx="152">
                  <c:v>-4.7931986533300002</c:v>
                </c:pt>
                <c:pt idx="153">
                  <c:v>-4.78096376381</c:v>
                </c:pt>
                <c:pt idx="154">
                  <c:v>-4.7687288742899998</c:v>
                </c:pt>
                <c:pt idx="155">
                  <c:v>-5.0508032938399996</c:v>
                </c:pt>
                <c:pt idx="156">
                  <c:v>-5.2764628294799998</c:v>
                </c:pt>
                <c:pt idx="157">
                  <c:v>-5.50212236512</c:v>
                </c:pt>
                <c:pt idx="158">
                  <c:v>-5.4089681624914281</c:v>
                </c:pt>
                <c:pt idx="159">
                  <c:v>-5.3344448003885709</c:v>
                </c:pt>
                <c:pt idx="160">
                  <c:v>-5.2412905977599999</c:v>
                </c:pt>
                <c:pt idx="161">
                  <c:v>-3.9223424083963634</c:v>
                </c:pt>
                <c:pt idx="162">
                  <c:v>-1.6141830770100001</c:v>
                </c:pt>
                <c:pt idx="163">
                  <c:v>-1.944012928886</c:v>
                </c:pt>
                <c:pt idx="164">
                  <c:v>-2.1638994968033334</c:v>
                </c:pt>
                <c:pt idx="165">
                  <c:v>-2.4387577067000001</c:v>
                </c:pt>
                <c:pt idx="166">
                  <c:v>-3.3734820699685715</c:v>
                </c:pt>
                <c:pt idx="167">
                  <c:v>-4.0745253424200003</c:v>
                </c:pt>
                <c:pt idx="168">
                  <c:v>-4.1146286390128575</c:v>
                </c:pt>
                <c:pt idx="169">
                  <c:v>-4.1868145728800004</c:v>
                </c:pt>
                <c:pt idx="170">
                  <c:v>-3.9266157355098699</c:v>
                </c:pt>
                <c:pt idx="171">
                  <c:v>-3.7861083633299999</c:v>
                </c:pt>
                <c:pt idx="172">
                  <c:v>-4.47115484526981</c:v>
                </c:pt>
                <c:pt idx="173">
                  <c:v>-4.984939706724667</c:v>
                </c:pt>
                <c:pt idx="174">
                  <c:v>-5.4208783770500002</c:v>
                </c:pt>
                <c:pt idx="175">
                  <c:v>-6.948895732635</c:v>
                </c:pt>
                <c:pt idx="176">
                  <c:v>-8.0403367009100002</c:v>
                </c:pt>
                <c:pt idx="177">
                  <c:v>-7.3939603245671437</c:v>
                </c:pt>
                <c:pt idx="178">
                  <c:v>-6.7475839482242854</c:v>
                </c:pt>
                <c:pt idx="179">
                  <c:v>-6.2304828471500002</c:v>
                </c:pt>
                <c:pt idx="180">
                  <c:v>-4.4741041380266235</c:v>
                </c:pt>
                <c:pt idx="181">
                  <c:v>-1.7224441604</c:v>
                </c:pt>
                <c:pt idx="182">
                  <c:v>-3.3427279251466668</c:v>
                </c:pt>
                <c:pt idx="183">
                  <c:v>-4.7604762193000001</c:v>
                </c:pt>
                <c:pt idx="184">
                  <c:v>-5.3259007149607696</c:v>
                </c:pt>
                <c:pt idx="185">
                  <c:v>-5.8105502826700004</c:v>
                </c:pt>
                <c:pt idx="186">
                  <c:v>-6.8080642536246661</c:v>
                </c:pt>
                <c:pt idx="187">
                  <c:v>-7.64271880075</c:v>
                </c:pt>
                <c:pt idx="188">
                  <c:v>-8.3404860842223076</c:v>
                </c:pt>
                <c:pt idx="189">
                  <c:v>-9.1545479149400002</c:v>
                </c:pt>
                <c:pt idx="190">
                  <c:v>-9.3868037477559998</c:v>
                </c:pt>
                <c:pt idx="191">
                  <c:v>-9.5900276014700001</c:v>
                </c:pt>
                <c:pt idx="192">
                  <c:v>-10.039691227974284</c:v>
                </c:pt>
                <c:pt idx="193">
                  <c:v>-10.639242729979999</c:v>
                </c:pt>
                <c:pt idx="194">
                  <c:v>-11.059415424965</c:v>
                </c:pt>
                <c:pt idx="195">
                  <c:v>-11.47958811995</c:v>
                </c:pt>
                <c:pt idx="196">
                  <c:v>-11.63370014705</c:v>
                </c:pt>
                <c:pt idx="197">
                  <c:v>-11.849456984990001</c:v>
                </c:pt>
                <c:pt idx="198">
                  <c:v>-11.445830655244666</c:v>
                </c:pt>
                <c:pt idx="199">
                  <c:v>-10.984543421250001</c:v>
                </c:pt>
                <c:pt idx="200">
                  <c:v>-9.8515772817861542</c:v>
                </c:pt>
                <c:pt idx="201">
                  <c:v>-8.8804634479600004</c:v>
                </c:pt>
                <c:pt idx="202">
                  <c:v>-8.406531889610001</c:v>
                </c:pt>
                <c:pt idx="203">
                  <c:v>-7.9326003312599997</c:v>
                </c:pt>
                <c:pt idx="204">
                  <c:v>-7.9741860816281811</c:v>
                </c:pt>
                <c:pt idx="205">
                  <c:v>-8.0240889820699994</c:v>
                </c:pt>
                <c:pt idx="206">
                  <c:v>-7.2915495720149996</c:v>
                </c:pt>
                <c:pt idx="207">
                  <c:v>-6.5590101619599999</c:v>
                </c:pt>
                <c:pt idx="208">
                  <c:v>-5.6495981692030774</c:v>
                </c:pt>
                <c:pt idx="209">
                  <c:v>-5.08121567373</c:v>
                </c:pt>
                <c:pt idx="210">
                  <c:v>-5.3792625654900004</c:v>
                </c:pt>
                <c:pt idx="211">
                  <c:v>-5.6276349752900003</c:v>
                </c:pt>
                <c:pt idx="212">
                  <c:v>-5.6083018602714283</c:v>
                </c:pt>
                <c:pt idx="213">
                  <c:v>-5.5825243735800001</c:v>
                </c:pt>
                <c:pt idx="214">
                  <c:v>-5.8762262557928571</c:v>
                </c:pt>
                <c:pt idx="215">
                  <c:v>-6.26782876541</c:v>
                </c:pt>
                <c:pt idx="216">
                  <c:v>-6.4830812887915386</c:v>
                </c:pt>
                <c:pt idx="217">
                  <c:v>-6.6675834516899997</c:v>
                </c:pt>
                <c:pt idx="218">
                  <c:v>-6.6735158992227266</c:v>
                </c:pt>
                <c:pt idx="219">
                  <c:v>-6.6784596054999996</c:v>
                </c:pt>
                <c:pt idx="220">
                  <c:v>-4.8455777322485707</c:v>
                </c:pt>
                <c:pt idx="221">
                  <c:v>-2.4017352345799998</c:v>
                </c:pt>
                <c:pt idx="222">
                  <c:v>-2.6318913681749998</c:v>
                </c:pt>
                <c:pt idx="223">
                  <c:v>-2.8620475017699998</c:v>
                </c:pt>
                <c:pt idx="224">
                  <c:v>-2.7289541865792311</c:v>
                </c:pt>
                <c:pt idx="225">
                  <c:v>-2.6148742021300002</c:v>
                </c:pt>
                <c:pt idx="226">
                  <c:v>-2.6100142111663636</c:v>
                </c:pt>
                <c:pt idx="227">
                  <c:v>-2.6041822220099999</c:v>
                </c:pt>
                <c:pt idx="228">
                  <c:v>-2.7201844482642854</c:v>
                </c:pt>
                <c:pt idx="229">
                  <c:v>-2.8748540832699998</c:v>
                </c:pt>
                <c:pt idx="230">
                  <c:v>-2.7057739129949998</c:v>
                </c:pt>
                <c:pt idx="231">
                  <c:v>-2.5366937427199998</c:v>
                </c:pt>
                <c:pt idx="232">
                  <c:v>-1.7612400822861538</c:v>
                </c:pt>
                <c:pt idx="233">
                  <c:v>-1.1060947359424949</c:v>
                </c:pt>
                <c:pt idx="234">
                  <c:v>-0.90407446521490709</c:v>
                </c:pt>
                <c:pt idx="235">
                  <c:v>-0.90407446521490709</c:v>
                </c:pt>
                <c:pt idx="236">
                  <c:v>-0.60180723255630209</c:v>
                </c:pt>
                <c:pt idx="237">
                  <c:v>-0.50125418235442865</c:v>
                </c:pt>
                <c:pt idx="238">
                  <c:v>-0.10005003335835344</c:v>
                </c:pt>
                <c:pt idx="239">
                  <c:v>9.9950033308342318E-2</c:v>
                </c:pt>
                <c:pt idx="240">
                  <c:v>0.49875415110389681</c:v>
                </c:pt>
                <c:pt idx="241">
                  <c:v>0.49875415110389681</c:v>
                </c:pt>
                <c:pt idx="242">
                  <c:v>0.39920212695374568</c:v>
                </c:pt>
                <c:pt idx="243">
                  <c:v>0</c:v>
                </c:pt>
                <c:pt idx="244">
                  <c:v>0.29955089797983708</c:v>
                </c:pt>
                <c:pt idx="245">
                  <c:v>0.79681696491768816</c:v>
                </c:pt>
                <c:pt idx="246">
                  <c:v>0.79681696491768816</c:v>
                </c:pt>
                <c:pt idx="247">
                  <c:v>0.99503308531680923</c:v>
                </c:pt>
                <c:pt idx="248">
                  <c:v>0.59820716775474692</c:v>
                </c:pt>
                <c:pt idx="249">
                  <c:v>0.90588444883461461</c:v>
                </c:pt>
                <c:pt idx="250">
                  <c:v>1.0939940038334264</c:v>
                </c:pt>
                <c:pt idx="251">
                  <c:v>0.89597413714718011</c:v>
                </c:pt>
                <c:pt idx="252">
                  <c:v>0.6975613736425138</c:v>
                </c:pt>
                <c:pt idx="253">
                  <c:v>0.19980026626730579</c:v>
                </c:pt>
                <c:pt idx="254">
                  <c:v>0.59820716775474692</c:v>
                </c:pt>
                <c:pt idx="255">
                  <c:v>0.59820716775474692</c:v>
                </c:pt>
                <c:pt idx="256">
                  <c:v>0.29955089797983708</c:v>
                </c:pt>
                <c:pt idx="257">
                  <c:v>0.29955089797983708</c:v>
                </c:pt>
                <c:pt idx="258">
                  <c:v>0.19980026626730579</c:v>
                </c:pt>
                <c:pt idx="259">
                  <c:v>-0.90407446521490709</c:v>
                </c:pt>
                <c:pt idx="260">
                  <c:v>-1.1060947359424949</c:v>
                </c:pt>
                <c:pt idx="261">
                  <c:v>-2.8399474521698003</c:v>
                </c:pt>
                <c:pt idx="262">
                  <c:v>-3.0459207484708575</c:v>
                </c:pt>
                <c:pt idx="263">
                  <c:v>-3.6663984371591472</c:v>
                </c:pt>
                <c:pt idx="264">
                  <c:v>-3.5627177643151162</c:v>
                </c:pt>
                <c:pt idx="265">
                  <c:v>-3.3556783528842753</c:v>
                </c:pt>
                <c:pt idx="266">
                  <c:v>-3.5627177643151162</c:v>
                </c:pt>
                <c:pt idx="267">
                  <c:v>-4.0821994520255167</c:v>
                </c:pt>
                <c:pt idx="268">
                  <c:v>-4.6043938501406849</c:v>
                </c:pt>
                <c:pt idx="269">
                  <c:v>-4.6043938501406849</c:v>
                </c:pt>
                <c:pt idx="270">
                  <c:v>-3.9780870011844596</c:v>
                </c:pt>
                <c:pt idx="271">
                  <c:v>-3.8740828316430593</c:v>
                </c:pt>
                <c:pt idx="272">
                  <c:v>-3.7701867184011526</c:v>
                </c:pt>
                <c:pt idx="273">
                  <c:v>-4.2907501011276548</c:v>
                </c:pt>
                <c:pt idx="274">
                  <c:v>-4.1864204098698874</c:v>
                </c:pt>
                <c:pt idx="275">
                  <c:v>-3.9780870011844596</c:v>
                </c:pt>
                <c:pt idx="276">
                  <c:v>-3.3556783528842753</c:v>
                </c:pt>
                <c:pt idx="277">
                  <c:v>-2.8399474521698003</c:v>
                </c:pt>
                <c:pt idx="278">
                  <c:v>-2.6343975339601977</c:v>
                </c:pt>
                <c:pt idx="279">
                  <c:v>-2.9428810690812166</c:v>
                </c:pt>
                <c:pt idx="280">
                  <c:v>-3.149066709137085</c:v>
                </c:pt>
                <c:pt idx="281">
                  <c:v>-3.3556783528842753</c:v>
                </c:pt>
                <c:pt idx="282">
                  <c:v>-2.7371196796132016</c:v>
                </c:pt>
                <c:pt idx="283">
                  <c:v>-1.9182819416773986</c:v>
                </c:pt>
                <c:pt idx="284">
                  <c:v>-1.7146158834970515</c:v>
                </c:pt>
                <c:pt idx="285">
                  <c:v>-1.1060947359424949</c:v>
                </c:pt>
                <c:pt idx="286">
                  <c:v>-0.90407446521490709</c:v>
                </c:pt>
                <c:pt idx="287">
                  <c:v>-0.70246149369644661</c:v>
                </c:pt>
                <c:pt idx="288">
                  <c:v>-0.70246149369644661</c:v>
                </c:pt>
                <c:pt idx="289">
                  <c:v>-0.20020026706730792</c:v>
                </c:pt>
                <c:pt idx="290">
                  <c:v>-0.10005003335835344</c:v>
                </c:pt>
                <c:pt idx="291">
                  <c:v>0.49875415110389681</c:v>
                </c:pt>
                <c:pt idx="292">
                  <c:v>0.79681696491768816</c:v>
                </c:pt>
                <c:pt idx="293">
                  <c:v>0.79681696491768816</c:v>
                </c:pt>
                <c:pt idx="294">
                  <c:v>0.49875415110389681</c:v>
                </c:pt>
                <c:pt idx="295">
                  <c:v>0.19980026626730579</c:v>
                </c:pt>
                <c:pt idx="296">
                  <c:v>-0.50125418235442865</c:v>
                </c:pt>
                <c:pt idx="297">
                  <c:v>-0.30045090202987246</c:v>
                </c:pt>
                <c:pt idx="298">
                  <c:v>-0.20020026706730792</c:v>
                </c:pt>
                <c:pt idx="299">
                  <c:v>0</c:v>
                </c:pt>
                <c:pt idx="300">
                  <c:v>9.9950033308342318E-2</c:v>
                </c:pt>
                <c:pt idx="301">
                  <c:v>-0.30045090202987246</c:v>
                </c:pt>
                <c:pt idx="302">
                  <c:v>-0.40080213975388218</c:v>
                </c:pt>
                <c:pt idx="303">
                  <c:v>0.39920212695374568</c:v>
                </c:pt>
                <c:pt idx="304">
                  <c:v>0.39920212695374568</c:v>
                </c:pt>
                <c:pt idx="305">
                  <c:v>0.49875415110389681</c:v>
                </c:pt>
                <c:pt idx="306">
                  <c:v>0.6975613736425138</c:v>
                </c:pt>
                <c:pt idx="307">
                  <c:v>0.6975613736425138</c:v>
                </c:pt>
                <c:pt idx="308">
                  <c:v>0.79681696491768816</c:v>
                </c:pt>
                <c:pt idx="309">
                  <c:v>0.99503308531680923</c:v>
                </c:pt>
                <c:pt idx="310">
                  <c:v>1.3902905168991433</c:v>
                </c:pt>
                <c:pt idx="311">
                  <c:v>1.6857117066422806</c:v>
                </c:pt>
                <c:pt idx="312">
                  <c:v>1.6857117066422806</c:v>
                </c:pt>
                <c:pt idx="313">
                  <c:v>1.8821754240587667</c:v>
                </c:pt>
                <c:pt idx="314">
                  <c:v>1.9802627296179729</c:v>
                </c:pt>
                <c:pt idx="315">
                  <c:v>1.8821754240587667</c:v>
                </c:pt>
                <c:pt idx="316">
                  <c:v>1.8821754240587667</c:v>
                </c:pt>
                <c:pt idx="317">
                  <c:v>1.9802627296179729</c:v>
                </c:pt>
                <c:pt idx="318">
                  <c:v>2.078253918252841</c:v>
                </c:pt>
                <c:pt idx="319">
                  <c:v>1.9802627296179729</c:v>
                </c:pt>
                <c:pt idx="320">
                  <c:v>1.8821754240587667</c:v>
                </c:pt>
                <c:pt idx="321">
                  <c:v>1.6857117066422806</c:v>
                </c:pt>
                <c:pt idx="322">
                  <c:v>1.9802627296179729</c:v>
                </c:pt>
                <c:pt idx="323">
                  <c:v>1.9802627296179729</c:v>
                </c:pt>
                <c:pt idx="324">
                  <c:v>2.273948696948934</c:v>
                </c:pt>
                <c:pt idx="325">
                  <c:v>2.6641930946421093</c:v>
                </c:pt>
                <c:pt idx="326">
                  <c:v>2.6641930946421093</c:v>
                </c:pt>
                <c:pt idx="327">
                  <c:v>2.6641930946421093</c:v>
                </c:pt>
                <c:pt idx="328">
                  <c:v>2.6641930946421093</c:v>
                </c:pt>
                <c:pt idx="329">
                  <c:v>2.3716526617316065</c:v>
                </c:pt>
                <c:pt idx="330">
                  <c:v>2.5667746748577813</c:v>
                </c:pt>
                <c:pt idx="331">
                  <c:v>2.4692612590371414</c:v>
                </c:pt>
                <c:pt idx="332">
                  <c:v>2.1761491781512712</c:v>
                </c:pt>
                <c:pt idx="333">
                  <c:v>2.273948696948934</c:v>
                </c:pt>
                <c:pt idx="334">
                  <c:v>2.6641930946421093</c:v>
                </c:pt>
                <c:pt idx="335">
                  <c:v>3.1498667059371015</c:v>
                </c:pt>
                <c:pt idx="336">
                  <c:v>2.9558802241544431</c:v>
                </c:pt>
                <c:pt idx="337">
                  <c:v>2.1761491781512712</c:v>
                </c:pt>
                <c:pt idx="338">
                  <c:v>1.7839918128331016</c:v>
                </c:pt>
                <c:pt idx="339">
                  <c:v>1.6857117066422806</c:v>
                </c:pt>
                <c:pt idx="340">
                  <c:v>1.2916225266546228</c:v>
                </c:pt>
                <c:pt idx="341">
                  <c:v>9.9950033308342318E-2</c:v>
                </c:pt>
                <c:pt idx="342">
                  <c:v>9.9950033308342318E-2</c:v>
                </c:pt>
                <c:pt idx="343">
                  <c:v>-0.10005003335835344</c:v>
                </c:pt>
                <c:pt idx="344">
                  <c:v>-0.10005003335835344</c:v>
                </c:pt>
                <c:pt idx="345">
                  <c:v>-0.40080213975388218</c:v>
                </c:pt>
                <c:pt idx="346">
                  <c:v>-0.60180723255630209</c:v>
                </c:pt>
                <c:pt idx="347">
                  <c:v>-1.816397062767118</c:v>
                </c:pt>
                <c:pt idx="348">
                  <c:v>-1.9182819416773986</c:v>
                </c:pt>
                <c:pt idx="349">
                  <c:v>-1.816397062767118</c:v>
                </c:pt>
                <c:pt idx="350">
                  <c:v>-1.1060947359424949</c:v>
                </c:pt>
                <c:pt idx="351">
                  <c:v>-1.5113637810048184</c:v>
                </c:pt>
                <c:pt idx="352">
                  <c:v>-1.6129381929883644</c:v>
                </c:pt>
                <c:pt idx="353">
                  <c:v>-1.5113637810048184</c:v>
                </c:pt>
                <c:pt idx="354">
                  <c:v>-1.3085239548655481</c:v>
                </c:pt>
                <c:pt idx="355">
                  <c:v>-1.7146158834970515</c:v>
                </c:pt>
                <c:pt idx="356">
                  <c:v>-1.7146158834970515</c:v>
                </c:pt>
                <c:pt idx="357">
                  <c:v>-2.4292692569044587</c:v>
                </c:pt>
                <c:pt idx="358">
                  <c:v>-2.3268626939354329</c:v>
                </c:pt>
                <c:pt idx="359">
                  <c:v>-2.6343975339601977</c:v>
                </c:pt>
                <c:pt idx="360">
                  <c:v>-2.7371196796132016</c:v>
                </c:pt>
                <c:pt idx="361">
                  <c:v>-2.4292692569044587</c:v>
                </c:pt>
                <c:pt idx="362">
                  <c:v>-2.7371196796132016</c:v>
                </c:pt>
                <c:pt idx="363">
                  <c:v>-2.0202707317519466</c:v>
                </c:pt>
                <c:pt idx="364">
                  <c:v>-1.9182819416773986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D15-4D73-9F09-13C0D755535E}"/>
            </c:ext>
          </c:extLst>
        </c:ser>
        <c:ser>
          <c:idx val="1"/>
          <c:order val="1"/>
          <c:tx>
            <c:strRef>
              <c:f>'FINAL DATA | FOMC frequency'!$O$2</c:f>
              <c:strCache>
                <c:ptCount val="1"/>
                <c:pt idx="0">
                  <c:v>t|t-1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frequency'!$O$3:$O$368</c:f>
              <c:numCache>
                <c:formatCode>0.0</c:formatCode>
                <c:ptCount val="366"/>
                <c:pt idx="1">
                  <c:v>4.4207002469999999E-2</c:v>
                </c:pt>
                <c:pt idx="2">
                  <c:v>3.8568627297777776E-2</c:v>
                </c:pt>
                <c:pt idx="3">
                  <c:v>3.3442831686666667E-2</c:v>
                </c:pt>
                <c:pt idx="4">
                  <c:v>2.6266717831111112E-2</c:v>
                </c:pt>
                <c:pt idx="5">
                  <c:v>2.114092222E-2</c:v>
                </c:pt>
                <c:pt idx="6">
                  <c:v>2.6187543371282054E-2</c:v>
                </c:pt>
                <c:pt idx="7">
                  <c:v>3.2839907616153845E-2</c:v>
                </c:pt>
                <c:pt idx="8">
                  <c:v>3.9033488120000001E-2</c:v>
                </c:pt>
                <c:pt idx="9">
                  <c:v>-0.23461727390666665</c:v>
                </c:pt>
                <c:pt idx="10">
                  <c:v>-0.50826803593333336</c:v>
                </c:pt>
                <c:pt idx="11">
                  <c:v>-0.78191879796000008</c:v>
                </c:pt>
                <c:pt idx="12">
                  <c:v>-0.98715686948000003</c:v>
                </c:pt>
                <c:pt idx="13">
                  <c:v>-0.91539405497333337</c:v>
                </c:pt>
                <c:pt idx="14">
                  <c:v>-0.84363124046666671</c:v>
                </c:pt>
                <c:pt idx="15">
                  <c:v>-0.77186842596000005</c:v>
                </c:pt>
                <c:pt idx="16">
                  <c:v>-0.75044058107714295</c:v>
                </c:pt>
                <c:pt idx="17">
                  <c:v>-0.73566275702000006</c:v>
                </c:pt>
                <c:pt idx="18">
                  <c:v>-0.72014604176000008</c:v>
                </c:pt>
                <c:pt idx="19">
                  <c:v>-0.70462932649999999</c:v>
                </c:pt>
                <c:pt idx="20">
                  <c:v>-0.64127819697999999</c:v>
                </c:pt>
                <c:pt idx="21">
                  <c:v>-0.57566452711999994</c:v>
                </c:pt>
                <c:pt idx="22">
                  <c:v>-0.51457593794000001</c:v>
                </c:pt>
                <c:pt idx="23">
                  <c:v>-0.50100069589999996</c:v>
                </c:pt>
                <c:pt idx="24">
                  <c:v>-0.39832394898830187</c:v>
                </c:pt>
                <c:pt idx="25">
                  <c:v>-0.2676444529188679</c:v>
                </c:pt>
                <c:pt idx="26">
                  <c:v>-0.13696495684943397</c:v>
                </c:pt>
                <c:pt idx="27">
                  <c:v>-6.28546078E-3</c:v>
                </c:pt>
                <c:pt idx="28">
                  <c:v>0.1967344537481818</c:v>
                </c:pt>
                <c:pt idx="29">
                  <c:v>0.46742767311909089</c:v>
                </c:pt>
                <c:pt idx="30">
                  <c:v>0.73812089249000001</c:v>
                </c:pt>
                <c:pt idx="31">
                  <c:v>0.87646837082866658</c:v>
                </c:pt>
                <c:pt idx="32">
                  <c:v>1.0148158491673334</c:v>
                </c:pt>
                <c:pt idx="33">
                  <c:v>1.1185764579213333</c:v>
                </c:pt>
                <c:pt idx="34">
                  <c:v>1.25692393626</c:v>
                </c:pt>
                <c:pt idx="35">
                  <c:v>1.2295418158757143</c:v>
                </c:pt>
                <c:pt idx="36">
                  <c:v>1.1930323220300001</c:v>
                </c:pt>
                <c:pt idx="37">
                  <c:v>1.1656502016457142</c:v>
                </c:pt>
                <c:pt idx="38">
                  <c:v>1.1291407078</c:v>
                </c:pt>
                <c:pt idx="39">
                  <c:v>1.0381024009733333</c:v>
                </c:pt>
                <c:pt idx="40">
                  <c:v>0.94706409414666659</c:v>
                </c:pt>
                <c:pt idx="41">
                  <c:v>0.85602578732000001</c:v>
                </c:pt>
                <c:pt idx="42">
                  <c:v>0.68996479825090906</c:v>
                </c:pt>
                <c:pt idx="43">
                  <c:v>0.56541905644909085</c:v>
                </c:pt>
                <c:pt idx="44">
                  <c:v>0.39935806738000001</c:v>
                </c:pt>
                <c:pt idx="45">
                  <c:v>-2.1008602946381016E-2</c:v>
                </c:pt>
                <c:pt idx="46">
                  <c:v>-0.41238446842266674</c:v>
                </c:pt>
                <c:pt idx="47">
                  <c:v>-0.7167879193486667</c:v>
                </c:pt>
                <c:pt idx="48">
                  <c:v>-1.12265918725</c:v>
                </c:pt>
                <c:pt idx="49">
                  <c:v>-0.85151205655818185</c:v>
                </c:pt>
                <c:pt idx="50">
                  <c:v>-0.48998254896909094</c:v>
                </c:pt>
                <c:pt idx="51">
                  <c:v>-0.12845304137999999</c:v>
                </c:pt>
                <c:pt idx="52">
                  <c:v>-0.90154412012399998</c:v>
                </c:pt>
                <c:pt idx="53">
                  <c:v>-1.6746351988679999</c:v>
                </c:pt>
                <c:pt idx="54">
                  <c:v>-1.8126871772151429</c:v>
                </c:pt>
                <c:pt idx="55">
                  <c:v>-2.4477262776119999</c:v>
                </c:pt>
                <c:pt idx="56">
                  <c:v>-3.0275445866699999</c:v>
                </c:pt>
                <c:pt idx="57">
                  <c:v>-3.3783877201566663</c:v>
                </c:pt>
                <c:pt idx="58">
                  <c:v>-3.7292308536433332</c:v>
                </c:pt>
                <c:pt idx="59">
                  <c:v>-4.0800739871299996</c:v>
                </c:pt>
                <c:pt idx="60">
                  <c:v>-4.2682883305238457</c:v>
                </c:pt>
                <c:pt idx="61">
                  <c:v>-4.5035562597661531</c:v>
                </c:pt>
                <c:pt idx="62">
                  <c:v>-4.6917706031600002</c:v>
                </c:pt>
                <c:pt idx="63">
                  <c:v>-5.1864540551795555</c:v>
                </c:pt>
                <c:pt idx="64">
                  <c:v>-5.6811375071991108</c:v>
                </c:pt>
                <c:pt idx="65">
                  <c:v>-6.175820959218667</c:v>
                </c:pt>
                <c:pt idx="66">
                  <c:v>-6.2818245560800001</c:v>
                </c:pt>
                <c:pt idx="67">
                  <c:v>-6.2434259188391152</c:v>
                </c:pt>
                <c:pt idx="68">
                  <c:v>-6.19455492598708</c:v>
                </c:pt>
                <c:pt idx="69">
                  <c:v>-6.1456839331350439</c:v>
                </c:pt>
                <c:pt idx="70">
                  <c:v>-6.0845951920700001</c:v>
                </c:pt>
                <c:pt idx="71">
                  <c:v>-6.2120609097390913</c:v>
                </c:pt>
                <c:pt idx="72">
                  <c:v>-6.3820151999645462</c:v>
                </c:pt>
                <c:pt idx="73">
                  <c:v>-6.5519694901900003</c:v>
                </c:pt>
                <c:pt idx="74">
                  <c:v>-6.605633835079999</c:v>
                </c:pt>
                <c:pt idx="75">
                  <c:v>-6.6592981799699995</c:v>
                </c:pt>
                <c:pt idx="76">
                  <c:v>-6.71296252486</c:v>
                </c:pt>
                <c:pt idx="77">
                  <c:v>-6.7034622685061542</c:v>
                </c:pt>
                <c:pt idx="78">
                  <c:v>-6.6932834224127475</c:v>
                </c:pt>
                <c:pt idx="79">
                  <c:v>-6.6820866917100004</c:v>
                </c:pt>
                <c:pt idx="80">
                  <c:v>-6.5906980742457151</c:v>
                </c:pt>
                <c:pt idx="81">
                  <c:v>-6.5175871802742869</c:v>
                </c:pt>
                <c:pt idx="82">
                  <c:v>-6.4261985628099998</c:v>
                </c:pt>
                <c:pt idx="83">
                  <c:v>-5.8490777536399996</c:v>
                </c:pt>
                <c:pt idx="84">
                  <c:v>-5.2719569444700003</c:v>
                </c:pt>
                <c:pt idx="85">
                  <c:v>-4.6948361353000001</c:v>
                </c:pt>
                <c:pt idx="86">
                  <c:v>-4.5051628775035715</c:v>
                </c:pt>
                <c:pt idx="87">
                  <c:v>-4.3534242712664284</c:v>
                </c:pt>
                <c:pt idx="88">
                  <c:v>-4.1637510134699998</c:v>
                </c:pt>
                <c:pt idx="89">
                  <c:v>-3.8180513894133328</c:v>
                </c:pt>
                <c:pt idx="90">
                  <c:v>-3.4723517653566662</c:v>
                </c:pt>
                <c:pt idx="91">
                  <c:v>-3.1266521413000001</c:v>
                </c:pt>
                <c:pt idx="92">
                  <c:v>-2.8417489494923078</c:v>
                </c:pt>
                <c:pt idx="93">
                  <c:v>-2.6138263960461536</c:v>
                </c:pt>
                <c:pt idx="94">
                  <c:v>-2.3859038425999999</c:v>
                </c:pt>
                <c:pt idx="95">
                  <c:v>-2.4394157192107144</c:v>
                </c:pt>
                <c:pt idx="96">
                  <c:v>-2.4822252204992861</c:v>
                </c:pt>
                <c:pt idx="97">
                  <c:v>-2.5357370971100002</c:v>
                </c:pt>
                <c:pt idx="98">
                  <c:v>-2.6025992564515383</c:v>
                </c:pt>
                <c:pt idx="99">
                  <c:v>-2.6694614157930769</c:v>
                </c:pt>
                <c:pt idx="100">
                  <c:v>-2.75303911497</c:v>
                </c:pt>
                <c:pt idx="101">
                  <c:v>-2.6238207411638461</c:v>
                </c:pt>
                <c:pt idx="102">
                  <c:v>-2.4622977739061538</c:v>
                </c:pt>
                <c:pt idx="103">
                  <c:v>-2.3330794000999999</c:v>
                </c:pt>
                <c:pt idx="104">
                  <c:v>-3.0863292198692305</c:v>
                </c:pt>
                <c:pt idx="105">
                  <c:v>-3.8395790396384619</c:v>
                </c:pt>
                <c:pt idx="106">
                  <c:v>-4.7811413143500001</c:v>
                </c:pt>
                <c:pt idx="107">
                  <c:v>-5.2311248443284617</c:v>
                </c:pt>
                <c:pt idx="108">
                  <c:v>-5.6811083743069233</c:v>
                </c:pt>
                <c:pt idx="109">
                  <c:v>-6.24358778678</c:v>
                </c:pt>
                <c:pt idx="110">
                  <c:v>-6.6629745858292306</c:v>
                </c:pt>
                <c:pt idx="111">
                  <c:v>-7.3619525842446158</c:v>
                </c:pt>
                <c:pt idx="112">
                  <c:v>-8.0609305826599993</c:v>
                </c:pt>
                <c:pt idx="113">
                  <c:v>-9.0216695914107685</c:v>
                </c:pt>
                <c:pt idx="114">
                  <c:v>-10.22259335234923</c:v>
                </c:pt>
                <c:pt idx="115">
                  <c:v>-11.1833323611</c:v>
                </c:pt>
                <c:pt idx="116">
                  <c:v>-12.315422970823077</c:v>
                </c:pt>
                <c:pt idx="117">
                  <c:v>-13.447513580546154</c:v>
                </c:pt>
                <c:pt idx="118">
                  <c:v>-14.862626842699999</c:v>
                </c:pt>
                <c:pt idx="119">
                  <c:v>-15.278598660383077</c:v>
                </c:pt>
                <c:pt idx="120">
                  <c:v>-15.694570478066154</c:v>
                </c:pt>
                <c:pt idx="121">
                  <c:v>-16.214535250170002</c:v>
                </c:pt>
                <c:pt idx="122">
                  <c:v>-15.537129455625386</c:v>
                </c:pt>
                <c:pt idx="123">
                  <c:v>-14.690372212444615</c:v>
                </c:pt>
                <c:pt idx="124">
                  <c:v>-14.0129664179</c:v>
                </c:pt>
                <c:pt idx="125">
                  <c:v>-13.749923912829228</c:v>
                </c:pt>
                <c:pt idx="126">
                  <c:v>-13.421120781490767</c:v>
                </c:pt>
                <c:pt idx="127">
                  <c:v>-13.158078276419999</c:v>
                </c:pt>
                <c:pt idx="128">
                  <c:v>-12.915023091961537</c:v>
                </c:pt>
                <c:pt idx="129">
                  <c:v>-12.61120411138846</c:v>
                </c:pt>
                <c:pt idx="130">
                  <c:v>-12.368148926929999</c:v>
                </c:pt>
                <c:pt idx="131">
                  <c:v>-12.083482940128571</c:v>
                </c:pt>
                <c:pt idx="132">
                  <c:v>-11.8246956794</c:v>
                </c:pt>
                <c:pt idx="133">
                  <c:v>-11.58316090272</c:v>
                </c:pt>
                <c:pt idx="134">
                  <c:v>-11.557368802496924</c:v>
                </c:pt>
                <c:pt idx="135">
                  <c:v>-11.536735122318461</c:v>
                </c:pt>
                <c:pt idx="136">
                  <c:v>-11.51610144214</c:v>
                </c:pt>
                <c:pt idx="137">
                  <c:v>-9.9758870515092308</c:v>
                </c:pt>
                <c:pt idx="138">
                  <c:v>-8.7437155390046151</c:v>
                </c:pt>
                <c:pt idx="139">
                  <c:v>-7.5115440265000002</c:v>
                </c:pt>
                <c:pt idx="140">
                  <c:v>-7.4147524542415386</c:v>
                </c:pt>
                <c:pt idx="141">
                  <c:v>-7.2937629889184619</c:v>
                </c:pt>
                <c:pt idx="142">
                  <c:v>-7.1969714166600003</c:v>
                </c:pt>
                <c:pt idx="143">
                  <c:v>-6.5140959549600002</c:v>
                </c:pt>
                <c:pt idx="144">
                  <c:v>-5.9677955856000002</c:v>
                </c:pt>
                <c:pt idx="145">
                  <c:v>-5.4214952162400003</c:v>
                </c:pt>
                <c:pt idx="146">
                  <c:v>-5.4235705750361545</c:v>
                </c:pt>
                <c:pt idx="147">
                  <c:v>-5.4252308620730769</c:v>
                </c:pt>
                <c:pt idx="148">
                  <c:v>-5.4268911491100003</c:v>
                </c:pt>
                <c:pt idx="149">
                  <c:v>-5.2862467326633329</c:v>
                </c:pt>
                <c:pt idx="150">
                  <c:v>-5.1737311995059994</c:v>
                </c:pt>
                <c:pt idx="151">
                  <c:v>-5.0049578997699999</c:v>
                </c:pt>
                <c:pt idx="152">
                  <c:v>-5.2909083342509096</c:v>
                </c:pt>
                <c:pt idx="153">
                  <c:v>-5.6721755802254545</c:v>
                </c:pt>
                <c:pt idx="154">
                  <c:v>-6.0534428262000004</c:v>
                </c:pt>
                <c:pt idx="155">
                  <c:v>-5.8179113797076925</c:v>
                </c:pt>
                <c:pt idx="156">
                  <c:v>-5.6294862225138456</c:v>
                </c:pt>
                <c:pt idx="157">
                  <c:v>-5.4410610653199996</c:v>
                </c:pt>
                <c:pt idx="158">
                  <c:v>-5.3474170537914283</c:v>
                </c:pt>
                <c:pt idx="159">
                  <c:v>-5.2725018445685716</c:v>
                </c:pt>
                <c:pt idx="160">
                  <c:v>-5.1788578330400004</c:v>
                </c:pt>
                <c:pt idx="161">
                  <c:v>-3.9722084912218181</c:v>
                </c:pt>
                <c:pt idx="162">
                  <c:v>-1.86057214304</c:v>
                </c:pt>
                <c:pt idx="163">
                  <c:v>-2.0124129734839999</c:v>
                </c:pt>
                <c:pt idx="164">
                  <c:v>-2.1136401937799998</c:v>
                </c:pt>
                <c:pt idx="165">
                  <c:v>-2.24017421915</c:v>
                </c:pt>
                <c:pt idx="166">
                  <c:v>-2.6028144865042857</c:v>
                </c:pt>
                <c:pt idx="167">
                  <c:v>-2.8747946870200001</c:v>
                </c:pt>
                <c:pt idx="168">
                  <c:v>-2.8384789457378572</c:v>
                </c:pt>
                <c:pt idx="169">
                  <c:v>-2.7731106114299999</c:v>
                </c:pt>
                <c:pt idx="170">
                  <c:v>-2.8109533918585714</c:v>
                </c:pt>
                <c:pt idx="171">
                  <c:v>-2.83138849329</c:v>
                </c:pt>
                <c:pt idx="172">
                  <c:v>-2.9724210756431431</c:v>
                </c:pt>
                <c:pt idx="173">
                  <c:v>-3.0781955124079996</c:v>
                </c:pt>
                <c:pt idx="174">
                  <c:v>-3.1679435193600001</c:v>
                </c:pt>
                <c:pt idx="175">
                  <c:v>-4.963928631930834</c:v>
                </c:pt>
                <c:pt idx="176">
                  <c:v>-6.2467751409099996</c:v>
                </c:pt>
                <c:pt idx="177">
                  <c:v>-6.22476344761</c:v>
                </c:pt>
                <c:pt idx="178">
                  <c:v>-6.2027517543100004</c:v>
                </c:pt>
                <c:pt idx="179">
                  <c:v>-6.1851423996700001</c:v>
                </c:pt>
                <c:pt idx="180">
                  <c:v>-4.3312182815063638</c:v>
                </c:pt>
                <c:pt idx="181">
                  <c:v>-1.4267371630500001</c:v>
                </c:pt>
                <c:pt idx="182">
                  <c:v>-2.9482575560846667</c:v>
                </c:pt>
                <c:pt idx="183">
                  <c:v>-4.2795878999900001</c:v>
                </c:pt>
                <c:pt idx="184">
                  <c:v>-4.6810628321646153</c:v>
                </c:pt>
                <c:pt idx="185">
                  <c:v>-5.0251842026000002</c:v>
                </c:pt>
                <c:pt idx="186">
                  <c:v>-5.4599917141541106</c:v>
                </c:pt>
                <c:pt idx="187">
                  <c:v>-5.8238102442299997</c:v>
                </c:pt>
                <c:pt idx="188">
                  <c:v>-6.5516601174023075</c:v>
                </c:pt>
                <c:pt idx="189">
                  <c:v>-7.4008183027700003</c:v>
                </c:pt>
                <c:pt idx="190">
                  <c:v>-8.2245835319913336</c:v>
                </c:pt>
                <c:pt idx="191">
                  <c:v>-8.9453781075599998</c:v>
                </c:pt>
                <c:pt idx="192">
                  <c:v>-9.4589644973014266</c:v>
                </c:pt>
                <c:pt idx="193">
                  <c:v>-10.14374635029</c:v>
                </c:pt>
                <c:pt idx="194">
                  <c:v>-10.364482113765</c:v>
                </c:pt>
                <c:pt idx="195">
                  <c:v>-10.58521787724</c:v>
                </c:pt>
                <c:pt idx="196">
                  <c:v>-11.162098941135834</c:v>
                </c:pt>
                <c:pt idx="197">
                  <c:v>-11.96973243059</c:v>
                </c:pt>
                <c:pt idx="198">
                  <c:v>-11.784885496737999</c:v>
                </c:pt>
                <c:pt idx="199">
                  <c:v>-11.57363185805</c:v>
                </c:pt>
                <c:pt idx="200">
                  <c:v>-10.794350851673077</c:v>
                </c:pt>
                <c:pt idx="201">
                  <c:v>-10.126395703349999</c:v>
                </c:pt>
                <c:pt idx="202">
                  <c:v>-9.4229479563699989</c:v>
                </c:pt>
                <c:pt idx="203">
                  <c:v>-8.7195002093900005</c:v>
                </c:pt>
                <c:pt idx="204">
                  <c:v>-8.5855148410854536</c:v>
                </c:pt>
                <c:pt idx="205">
                  <c:v>-8.4247323991199998</c:v>
                </c:pt>
                <c:pt idx="206">
                  <c:v>-7.7295432082249995</c:v>
                </c:pt>
                <c:pt idx="207">
                  <c:v>-7.0343540173300001</c:v>
                </c:pt>
                <c:pt idx="208">
                  <c:v>-6.1272179751823082</c:v>
                </c:pt>
                <c:pt idx="209">
                  <c:v>-5.5602579488400004</c:v>
                </c:pt>
                <c:pt idx="210">
                  <c:v>-5.6516244161127274</c:v>
                </c:pt>
                <c:pt idx="211">
                  <c:v>-5.7277631388400003</c:v>
                </c:pt>
                <c:pt idx="212">
                  <c:v>-5.7468693457128577</c:v>
                </c:pt>
                <c:pt idx="213">
                  <c:v>-5.7723442882100002</c:v>
                </c:pt>
                <c:pt idx="214">
                  <c:v>-5.9113912941542859</c:v>
                </c:pt>
                <c:pt idx="215">
                  <c:v>-6.0967873020800001</c:v>
                </c:pt>
                <c:pt idx="216">
                  <c:v>-6.4076036829092304</c:v>
                </c:pt>
                <c:pt idx="217">
                  <c:v>-6.6740177236199996</c:v>
                </c:pt>
                <c:pt idx="218">
                  <c:v>-6.6186834569509081</c:v>
                </c:pt>
                <c:pt idx="219">
                  <c:v>-6.5725715680599999</c:v>
                </c:pt>
                <c:pt idx="220">
                  <c:v>-4.8828506523142856</c:v>
                </c:pt>
                <c:pt idx="221">
                  <c:v>-2.6298894313200001</c:v>
                </c:pt>
                <c:pt idx="222">
                  <c:v>-2.7212363600650002</c:v>
                </c:pt>
                <c:pt idx="223">
                  <c:v>-2.81258328881</c:v>
                </c:pt>
                <c:pt idx="224">
                  <c:v>-2.7094969113330767</c:v>
                </c:pt>
                <c:pt idx="225">
                  <c:v>-2.6211371592099999</c:v>
                </c:pt>
                <c:pt idx="226">
                  <c:v>-2.6762547338736358</c:v>
                </c:pt>
                <c:pt idx="227">
                  <c:v>-2.7423958234699999</c:v>
                </c:pt>
                <c:pt idx="228">
                  <c:v>-2.7785627921728571</c:v>
                </c:pt>
                <c:pt idx="229">
                  <c:v>-2.82678541711</c:v>
                </c:pt>
                <c:pt idx="230">
                  <c:v>-2.6858982399949998</c:v>
                </c:pt>
                <c:pt idx="231">
                  <c:v>-2.54501106288</c:v>
                </c:pt>
                <c:pt idx="232">
                  <c:v>-1.7878739917538464</c:v>
                </c:pt>
                <c:pt idx="233">
                  <c:v>-1.1060947359424949</c:v>
                </c:pt>
                <c:pt idx="234">
                  <c:v>-1.2072581234269248</c:v>
                </c:pt>
                <c:pt idx="235">
                  <c:v>-0.80321716972642665</c:v>
                </c:pt>
                <c:pt idx="236">
                  <c:v>-0.80321716972642665</c:v>
                </c:pt>
                <c:pt idx="237">
                  <c:v>-0.30045090202987246</c:v>
                </c:pt>
                <c:pt idx="238">
                  <c:v>-0.20020026706730792</c:v>
                </c:pt>
                <c:pt idx="239">
                  <c:v>-0.20020026706730792</c:v>
                </c:pt>
                <c:pt idx="240">
                  <c:v>0.19980026626730579</c:v>
                </c:pt>
                <c:pt idx="241">
                  <c:v>0.39920212695374568</c:v>
                </c:pt>
                <c:pt idx="242">
                  <c:v>0.39920212695374568</c:v>
                </c:pt>
                <c:pt idx="243">
                  <c:v>0.29955089797983708</c:v>
                </c:pt>
                <c:pt idx="244">
                  <c:v>0.39920212695374568</c:v>
                </c:pt>
                <c:pt idx="245">
                  <c:v>0.19980026626730579</c:v>
                </c:pt>
                <c:pt idx="246">
                  <c:v>0.19980026626730579</c:v>
                </c:pt>
                <c:pt idx="247">
                  <c:v>0.99503308531680923</c:v>
                </c:pt>
                <c:pt idx="248">
                  <c:v>0.79681696491768816</c:v>
                </c:pt>
                <c:pt idx="249">
                  <c:v>1.0346292054144268</c:v>
                </c:pt>
                <c:pt idx="250">
                  <c:v>1.1928570865273813</c:v>
                </c:pt>
                <c:pt idx="251">
                  <c:v>1.0939940038334264</c:v>
                </c:pt>
                <c:pt idx="252">
                  <c:v>1.1928570865273813</c:v>
                </c:pt>
                <c:pt idx="253">
                  <c:v>0.6975613736425138</c:v>
                </c:pt>
                <c:pt idx="254">
                  <c:v>0.79681696491768816</c:v>
                </c:pt>
                <c:pt idx="255">
                  <c:v>0.6975613736425138</c:v>
                </c:pt>
                <c:pt idx="256">
                  <c:v>0.59820716775474692</c:v>
                </c:pt>
                <c:pt idx="257">
                  <c:v>0.6975613736425138</c:v>
                </c:pt>
                <c:pt idx="258">
                  <c:v>0.49875415110389681</c:v>
                </c:pt>
                <c:pt idx="259">
                  <c:v>0.29955089797983708</c:v>
                </c:pt>
                <c:pt idx="260">
                  <c:v>0.29955089797983708</c:v>
                </c:pt>
                <c:pt idx="261">
                  <c:v>-1.9182819416773986</c:v>
                </c:pt>
                <c:pt idx="262">
                  <c:v>-1.9182819416773986</c:v>
                </c:pt>
                <c:pt idx="263">
                  <c:v>-3.0459207484708575</c:v>
                </c:pt>
                <c:pt idx="264">
                  <c:v>-3.0459207484708575</c:v>
                </c:pt>
                <c:pt idx="265">
                  <c:v>-3.5627177643151162</c:v>
                </c:pt>
                <c:pt idx="266">
                  <c:v>-3.6663984371591472</c:v>
                </c:pt>
                <c:pt idx="267">
                  <c:v>-3.7701867184011526</c:v>
                </c:pt>
                <c:pt idx="268">
                  <c:v>-3.9780870011844596</c:v>
                </c:pt>
                <c:pt idx="269">
                  <c:v>-4.1864204098698874</c:v>
                </c:pt>
                <c:pt idx="270">
                  <c:v>-3.8740828316430593</c:v>
                </c:pt>
                <c:pt idx="271">
                  <c:v>-3.7701867184011526</c:v>
                </c:pt>
                <c:pt idx="272">
                  <c:v>-3.6663984371591472</c:v>
                </c:pt>
                <c:pt idx="273">
                  <c:v>-4.1864204098698874</c:v>
                </c:pt>
                <c:pt idx="274">
                  <c:v>-4.1864204098698874</c:v>
                </c:pt>
                <c:pt idx="275">
                  <c:v>-3.9780870011844596</c:v>
                </c:pt>
                <c:pt idx="276">
                  <c:v>-3.6663984371591472</c:v>
                </c:pt>
                <c:pt idx="277">
                  <c:v>-3.0459207484708575</c:v>
                </c:pt>
                <c:pt idx="278">
                  <c:v>-2.8399474521698003</c:v>
                </c:pt>
                <c:pt idx="279">
                  <c:v>-2.9428810690812166</c:v>
                </c:pt>
                <c:pt idx="280">
                  <c:v>-3.2523191705560062</c:v>
                </c:pt>
                <c:pt idx="281">
                  <c:v>-3.3556783528842753</c:v>
                </c:pt>
                <c:pt idx="282">
                  <c:v>-2.4292692569044587</c:v>
                </c:pt>
                <c:pt idx="283">
                  <c:v>-2.3268626939354329</c:v>
                </c:pt>
                <c:pt idx="284">
                  <c:v>-2.3268626939354329</c:v>
                </c:pt>
                <c:pt idx="285">
                  <c:v>-1.5113637810048184</c:v>
                </c:pt>
                <c:pt idx="286">
                  <c:v>-1.1060947359424949</c:v>
                </c:pt>
                <c:pt idx="287">
                  <c:v>-1.2072581234269248</c:v>
                </c:pt>
                <c:pt idx="288">
                  <c:v>-1.0050335853501451</c:v>
                </c:pt>
                <c:pt idx="289">
                  <c:v>-0.30045090202987246</c:v>
                </c:pt>
                <c:pt idx="290">
                  <c:v>-0.30045090202987246</c:v>
                </c:pt>
                <c:pt idx="291">
                  <c:v>9.9950033308342318E-2</c:v>
                </c:pt>
                <c:pt idx="292">
                  <c:v>0.19980026626730579</c:v>
                </c:pt>
                <c:pt idx="293">
                  <c:v>0.59820716775474692</c:v>
                </c:pt>
                <c:pt idx="294">
                  <c:v>0.49875415110389681</c:v>
                </c:pt>
                <c:pt idx="295">
                  <c:v>0.59820716775474692</c:v>
                </c:pt>
                <c:pt idx="296">
                  <c:v>0.19980026626730579</c:v>
                </c:pt>
                <c:pt idx="297">
                  <c:v>-0.30045090202987246</c:v>
                </c:pt>
                <c:pt idx="298">
                  <c:v>-0.10005003335835344</c:v>
                </c:pt>
                <c:pt idx="299">
                  <c:v>0</c:v>
                </c:pt>
                <c:pt idx="300">
                  <c:v>0.29955089797983708</c:v>
                </c:pt>
                <c:pt idx="301">
                  <c:v>0</c:v>
                </c:pt>
                <c:pt idx="302">
                  <c:v>-0.30045090202987246</c:v>
                </c:pt>
                <c:pt idx="303">
                  <c:v>0</c:v>
                </c:pt>
                <c:pt idx="304">
                  <c:v>0</c:v>
                </c:pt>
                <c:pt idx="305">
                  <c:v>0.39920212695374568</c:v>
                </c:pt>
                <c:pt idx="306">
                  <c:v>0.59820716775474692</c:v>
                </c:pt>
                <c:pt idx="307">
                  <c:v>0.6975613736425138</c:v>
                </c:pt>
                <c:pt idx="308">
                  <c:v>0.6975613736425138</c:v>
                </c:pt>
                <c:pt idx="309">
                  <c:v>1.0939940038334264</c:v>
                </c:pt>
                <c:pt idx="310">
                  <c:v>1.0939940038334264</c:v>
                </c:pt>
                <c:pt idx="311">
                  <c:v>1.6857117066422806</c:v>
                </c:pt>
                <c:pt idx="312">
                  <c:v>1.6857117066422806</c:v>
                </c:pt>
                <c:pt idx="313">
                  <c:v>1.8821754240587667</c:v>
                </c:pt>
                <c:pt idx="314">
                  <c:v>1.8821754240587667</c:v>
                </c:pt>
                <c:pt idx="315">
                  <c:v>1.5873349156290164</c:v>
                </c:pt>
                <c:pt idx="316">
                  <c:v>1.5873349156290164</c:v>
                </c:pt>
                <c:pt idx="317">
                  <c:v>1.8821754240587667</c:v>
                </c:pt>
                <c:pt idx="318">
                  <c:v>1.8821754240587667</c:v>
                </c:pt>
                <c:pt idx="319">
                  <c:v>1.9802627296179729</c:v>
                </c:pt>
                <c:pt idx="320">
                  <c:v>2.078253918252841</c:v>
                </c:pt>
                <c:pt idx="321">
                  <c:v>1.8821754240587667</c:v>
                </c:pt>
                <c:pt idx="322">
                  <c:v>1.9802627296179729</c:v>
                </c:pt>
                <c:pt idx="323">
                  <c:v>2.1761491781512712</c:v>
                </c:pt>
                <c:pt idx="324">
                  <c:v>2.273948696948934</c:v>
                </c:pt>
                <c:pt idx="325">
                  <c:v>2.7615167032973389</c:v>
                </c:pt>
                <c:pt idx="326">
                  <c:v>2.5667746748577813</c:v>
                </c:pt>
                <c:pt idx="327">
                  <c:v>2.6641930946421093</c:v>
                </c:pt>
                <c:pt idx="328">
                  <c:v>2.7615167032973389</c:v>
                </c:pt>
                <c:pt idx="329">
                  <c:v>2.3716526617316065</c:v>
                </c:pt>
                <c:pt idx="330">
                  <c:v>2.273948696948934</c:v>
                </c:pt>
                <c:pt idx="331">
                  <c:v>2.273948696948934</c:v>
                </c:pt>
                <c:pt idx="332">
                  <c:v>1.8821754240587667</c:v>
                </c:pt>
                <c:pt idx="333">
                  <c:v>2.273948696948934</c:v>
                </c:pt>
                <c:pt idx="334">
                  <c:v>2.6641930946421093</c:v>
                </c:pt>
                <c:pt idx="335">
                  <c:v>2.8587456851912472</c:v>
                </c:pt>
                <c:pt idx="336">
                  <c:v>3.0529205034822793</c:v>
                </c:pt>
                <c:pt idx="337">
                  <c:v>2.4692612590371414</c:v>
                </c:pt>
                <c:pt idx="338">
                  <c:v>2.1761491781512712</c:v>
                </c:pt>
                <c:pt idx="339">
                  <c:v>1.8821754240587667</c:v>
                </c:pt>
                <c:pt idx="340">
                  <c:v>1.7839918128331016</c:v>
                </c:pt>
                <c:pt idx="341">
                  <c:v>1.1928570865273813</c:v>
                </c:pt>
                <c:pt idx="342">
                  <c:v>0.99503308531680923</c:v>
                </c:pt>
                <c:pt idx="343">
                  <c:v>0.6975613736425138</c:v>
                </c:pt>
                <c:pt idx="344">
                  <c:v>0.59820716775474692</c:v>
                </c:pt>
                <c:pt idx="345">
                  <c:v>0</c:v>
                </c:pt>
                <c:pt idx="346">
                  <c:v>0.19980026626730579</c:v>
                </c:pt>
                <c:pt idx="347">
                  <c:v>-0.50125418235442865</c:v>
                </c:pt>
                <c:pt idx="348">
                  <c:v>-0.70246149369644661</c:v>
                </c:pt>
                <c:pt idx="349">
                  <c:v>-1.5113637810048184</c:v>
                </c:pt>
                <c:pt idx="350">
                  <c:v>-1.4098924379501647</c:v>
                </c:pt>
                <c:pt idx="351">
                  <c:v>-1.3085239548655481</c:v>
                </c:pt>
                <c:pt idx="352">
                  <c:v>-1.3085239548655481</c:v>
                </c:pt>
                <c:pt idx="353">
                  <c:v>-1.5113637810048184</c:v>
                </c:pt>
                <c:pt idx="354">
                  <c:v>-1.4098924379501647</c:v>
                </c:pt>
                <c:pt idx="355">
                  <c:v>-1.3085239548655481</c:v>
                </c:pt>
                <c:pt idx="356">
                  <c:v>-1.3085239548655481</c:v>
                </c:pt>
                <c:pt idx="357">
                  <c:v>-2.3268626939354329</c:v>
                </c:pt>
                <c:pt idx="358">
                  <c:v>-2.1223636451626686</c:v>
                </c:pt>
                <c:pt idx="359">
                  <c:v>-2.3268626939354329</c:v>
                </c:pt>
                <c:pt idx="360">
                  <c:v>-2.3268626939354329</c:v>
                </c:pt>
                <c:pt idx="361">
                  <c:v>-2.53178079842899</c:v>
                </c:pt>
                <c:pt idx="362">
                  <c:v>-2.9428810690812166</c:v>
                </c:pt>
                <c:pt idx="363">
                  <c:v>-2.2245608947319737</c:v>
                </c:pt>
                <c:pt idx="364">
                  <c:v>-2.1223636451626686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D15-4D73-9F09-13C0D755535E}"/>
            </c:ext>
          </c:extLst>
        </c:ser>
        <c:ser>
          <c:idx val="2"/>
          <c:order val="2"/>
          <c:tx>
            <c:strRef>
              <c:f>'FINAL DATA | FOMC frequency'!$P$2</c:f>
              <c:strCache>
                <c:ptCount val="1"/>
                <c:pt idx="0">
                  <c:v>t|t+3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frequency'!$P$3:$P$368</c:f>
              <c:numCache>
                <c:formatCode>0.0</c:formatCode>
                <c:ptCount val="366"/>
                <c:pt idx="38">
                  <c:v>-0.84924821720499999</c:v>
                </c:pt>
                <c:pt idx="39">
                  <c:v>-0.80676562174166655</c:v>
                </c:pt>
                <c:pt idx="40">
                  <c:v>-0.76428302627833333</c:v>
                </c:pt>
                <c:pt idx="41">
                  <c:v>-0.721800430815</c:v>
                </c:pt>
                <c:pt idx="42">
                  <c:v>-1.5657404609230001</c:v>
                </c:pt>
                <c:pt idx="43">
                  <c:v>-2.1986954835039998</c:v>
                </c:pt>
                <c:pt idx="44">
                  <c:v>-3.0426355136119998</c:v>
                </c:pt>
                <c:pt idx="45">
                  <c:v>-3.5055347490929236</c:v>
                </c:pt>
                <c:pt idx="46">
                  <c:v>-3.9365098993682661</c:v>
                </c:pt>
                <c:pt idx="47">
                  <c:v>-4.2717127940268664</c:v>
                </c:pt>
                <c:pt idx="48">
                  <c:v>-4.7186499869049996</c:v>
                </c:pt>
                <c:pt idx="49">
                  <c:v>-4.3318921413018181</c:v>
                </c:pt>
                <c:pt idx="50">
                  <c:v>-3.816215013830909</c:v>
                </c:pt>
                <c:pt idx="51">
                  <c:v>-3.3005378863599999</c:v>
                </c:pt>
                <c:pt idx="52">
                  <c:v>-3.7252212049479998</c:v>
                </c:pt>
                <c:pt idx="53">
                  <c:v>-4.1499045235359997</c:v>
                </c:pt>
                <c:pt idx="54">
                  <c:v>-4.2257408304267141</c:v>
                </c:pt>
                <c:pt idx="55">
                  <c:v>-4.574587842124</c:v>
                </c:pt>
                <c:pt idx="56">
                  <c:v>-4.8931003310649999</c:v>
                </c:pt>
                <c:pt idx="57">
                  <c:v>-5.1264719769766662</c:v>
                </c:pt>
                <c:pt idx="58">
                  <c:v>-5.3598436228883326</c:v>
                </c:pt>
                <c:pt idx="59">
                  <c:v>-5.5932152687999999</c:v>
                </c:pt>
                <c:pt idx="60">
                  <c:v>-5.9584492147833847</c:v>
                </c:pt>
                <c:pt idx="61">
                  <c:v>-6.4149916472626147</c:v>
                </c:pt>
                <c:pt idx="62">
                  <c:v>-6.7802255932459996</c:v>
                </c:pt>
                <c:pt idx="63">
                  <c:v>-6.7124668690747109</c:v>
                </c:pt>
                <c:pt idx="64">
                  <c:v>-6.6447081449034222</c:v>
                </c:pt>
                <c:pt idx="65">
                  <c:v>-6.5769494207321335</c:v>
                </c:pt>
                <c:pt idx="66">
                  <c:v>-6.5624296941239999</c:v>
                </c:pt>
                <c:pt idx="67">
                  <c:v>-6.4148249929938945</c:v>
                </c:pt>
                <c:pt idx="68">
                  <c:v>-6.2269644642828492</c:v>
                </c:pt>
                <c:pt idx="69">
                  <c:v>-6.0391039355718048</c:v>
                </c:pt>
                <c:pt idx="70">
                  <c:v>-5.8042782746829999</c:v>
                </c:pt>
                <c:pt idx="71">
                  <c:v>-5.5220906726161818</c:v>
                </c:pt>
                <c:pt idx="72">
                  <c:v>-5.1458405365270909</c:v>
                </c:pt>
                <c:pt idx="73">
                  <c:v>-4.7695904004380001</c:v>
                </c:pt>
                <c:pt idx="74">
                  <c:v>-4.7946595715329998</c:v>
                </c:pt>
                <c:pt idx="75">
                  <c:v>-4.8197287426279996</c:v>
                </c:pt>
                <c:pt idx="76">
                  <c:v>-4.8447979137230002</c:v>
                </c:pt>
                <c:pt idx="77">
                  <c:v>-4.7855564406722308</c:v>
                </c:pt>
                <c:pt idx="78">
                  <c:v>-4.72208343383212</c:v>
                </c:pt>
                <c:pt idx="79">
                  <c:v>-4.6522631263080001</c:v>
                </c:pt>
                <c:pt idx="80">
                  <c:v>-4.6935296520955001</c:v>
                </c:pt>
                <c:pt idx="81">
                  <c:v>-4.7265428727255001</c:v>
                </c:pt>
                <c:pt idx="82">
                  <c:v>-4.7678093985130001</c:v>
                </c:pt>
                <c:pt idx="83">
                  <c:v>-4.0357692396919997</c:v>
                </c:pt>
                <c:pt idx="84">
                  <c:v>-3.3037290808709998</c:v>
                </c:pt>
                <c:pt idx="85">
                  <c:v>-2.5716889220499999</c:v>
                </c:pt>
                <c:pt idx="86">
                  <c:v>-2.3827431191396427</c:v>
                </c:pt>
                <c:pt idx="87">
                  <c:v>-2.2315864768113571</c:v>
                </c:pt>
                <c:pt idx="88">
                  <c:v>-2.0426406739009999</c:v>
                </c:pt>
                <c:pt idx="89">
                  <c:v>-2.0453007617236665</c:v>
                </c:pt>
                <c:pt idx="90">
                  <c:v>-2.0479608495463331</c:v>
                </c:pt>
                <c:pt idx="91">
                  <c:v>-2.0506209373690001</c:v>
                </c:pt>
                <c:pt idx="92">
                  <c:v>-2.3745259825536156</c:v>
                </c:pt>
                <c:pt idx="93">
                  <c:v>-2.6336500187013074</c:v>
                </c:pt>
                <c:pt idx="94">
                  <c:v>-2.8927740548489997</c:v>
                </c:pt>
                <c:pt idx="95">
                  <c:v>-3.4565740646647143</c:v>
                </c:pt>
                <c:pt idx="96">
                  <c:v>-3.9076140725172861</c:v>
                </c:pt>
                <c:pt idx="97">
                  <c:v>-4.4714140823330002</c:v>
                </c:pt>
                <c:pt idx="98">
                  <c:v>-4.3800430219536155</c:v>
                </c:pt>
                <c:pt idx="99">
                  <c:v>-4.2886719615742308</c:v>
                </c:pt>
                <c:pt idx="100">
                  <c:v>-4.1744581361000002</c:v>
                </c:pt>
                <c:pt idx="101">
                  <c:v>-4.7818895738486153</c:v>
                </c:pt>
                <c:pt idx="102">
                  <c:v>-5.5411788710343846</c:v>
                </c:pt>
                <c:pt idx="103">
                  <c:v>-6.1486103087829997</c:v>
                </c:pt>
                <c:pt idx="104">
                  <c:v>-6.3739531034211536</c:v>
                </c:pt>
                <c:pt idx="105">
                  <c:v>-6.5992958980593084</c:v>
                </c:pt>
                <c:pt idx="106">
                  <c:v>-6.8809743913570003</c:v>
                </c:pt>
                <c:pt idx="107">
                  <c:v>-8.2166569865877683</c:v>
                </c:pt>
                <c:pt idx="108">
                  <c:v>-9.5523395818185382</c:v>
                </c:pt>
                <c:pt idx="109">
                  <c:v>-11.221942825856999</c:v>
                </c:pt>
                <c:pt idx="110">
                  <c:v>-11.897596139514462</c:v>
                </c:pt>
                <c:pt idx="111">
                  <c:v>-13.023684995610232</c:v>
                </c:pt>
                <c:pt idx="112">
                  <c:v>-14.149773851706</c:v>
                </c:pt>
                <c:pt idx="113">
                  <c:v>-14.709117150029384</c:v>
                </c:pt>
                <c:pt idx="114">
                  <c:v>-15.408296272933615</c:v>
                </c:pt>
                <c:pt idx="115">
                  <c:v>-15.967639571256999</c:v>
                </c:pt>
                <c:pt idx="116">
                  <c:v>-15.733407878361614</c:v>
                </c:pt>
                <c:pt idx="117">
                  <c:v>-15.499176185466229</c:v>
                </c:pt>
                <c:pt idx="118">
                  <c:v>-15.206386569347</c:v>
                </c:pt>
                <c:pt idx="119">
                  <c:v>-14.680632905495617</c:v>
                </c:pt>
                <c:pt idx="120">
                  <c:v>-14.154879241644233</c:v>
                </c:pt>
                <c:pt idx="121">
                  <c:v>-13.497687161830001</c:v>
                </c:pt>
                <c:pt idx="122">
                  <c:v>-13.221164031185078</c:v>
                </c:pt>
                <c:pt idx="123">
                  <c:v>-12.875510117878925</c:v>
                </c:pt>
                <c:pt idx="124">
                  <c:v>-12.598986987233999</c:v>
                </c:pt>
                <c:pt idx="125">
                  <c:v>-12.317392181557999</c:v>
                </c:pt>
                <c:pt idx="126">
                  <c:v>-11.965398674463</c:v>
                </c:pt>
                <c:pt idx="127">
                  <c:v>-11.683803868786999</c:v>
                </c:pt>
                <c:pt idx="128">
                  <c:v>-11.35408853615777</c:v>
                </c:pt>
                <c:pt idx="129">
                  <c:v>-10.94194437037123</c:v>
                </c:pt>
                <c:pt idx="130">
                  <c:v>-10.612229037741999</c:v>
                </c:pt>
                <c:pt idx="131">
                  <c:v>-10.469346444852373</c:v>
                </c:pt>
                <c:pt idx="132">
                  <c:v>-10.339453178589077</c:v>
                </c:pt>
                <c:pt idx="133">
                  <c:v>-10.21821946341</c:v>
                </c:pt>
                <c:pt idx="134">
                  <c:v>-10.551884503501153</c:v>
                </c:pt>
                <c:pt idx="135">
                  <c:v>-10.818816535574078</c:v>
                </c:pt>
                <c:pt idx="136">
                  <c:v>-11.085748567647</c:v>
                </c:pt>
                <c:pt idx="137">
                  <c:v>-8.8573785861227705</c:v>
                </c:pt>
                <c:pt idx="138">
                  <c:v>-7.074682600903385</c:v>
                </c:pt>
                <c:pt idx="139">
                  <c:v>-5.2919866156840003</c:v>
                </c:pt>
                <c:pt idx="140">
                  <c:v>-5.103329421854462</c:v>
                </c:pt>
                <c:pt idx="141">
                  <c:v>-4.8675079295675392</c:v>
                </c:pt>
                <c:pt idx="142">
                  <c:v>-4.6788507357380009</c:v>
                </c:pt>
                <c:pt idx="143">
                  <c:v>-4.3164218516910777</c:v>
                </c:pt>
                <c:pt idx="144">
                  <c:v>-4.0264787444535388</c:v>
                </c:pt>
                <c:pt idx="145">
                  <c:v>-3.7365356372160003</c:v>
                </c:pt>
                <c:pt idx="146">
                  <c:v>-4.002719301771001</c:v>
                </c:pt>
                <c:pt idx="147">
                  <c:v>-4.2156662334149999</c:v>
                </c:pt>
                <c:pt idx="148">
                  <c:v>-4.4286131650590006</c:v>
                </c:pt>
                <c:pt idx="149">
                  <c:v>-4.3151807249786671</c:v>
                </c:pt>
                <c:pt idx="150">
                  <c:v>-4.2244347729144005</c:v>
                </c:pt>
                <c:pt idx="151">
                  <c:v>-4.0883158448180001</c:v>
                </c:pt>
                <c:pt idx="152">
                  <c:v>-4.1019837848433642</c:v>
                </c:pt>
                <c:pt idx="153">
                  <c:v>-4.1202077048771821</c:v>
                </c:pt>
                <c:pt idx="154">
                  <c:v>-4.138431624911</c:v>
                </c:pt>
                <c:pt idx="155">
                  <c:v>-4.6048919966090764</c:v>
                </c:pt>
                <c:pt idx="156">
                  <c:v>-4.9780602939675376</c:v>
                </c:pt>
                <c:pt idx="157">
                  <c:v>-5.3512285913259996</c:v>
                </c:pt>
                <c:pt idx="158">
                  <c:v>-5.6050825943970715</c:v>
                </c:pt>
                <c:pt idx="159">
                  <c:v>-5.8081657968539293</c:v>
                </c:pt>
                <c:pt idx="160">
                  <c:v>-6.0620197999250003</c:v>
                </c:pt>
                <c:pt idx="161">
                  <c:v>-4.8442187558137277</c:v>
                </c:pt>
                <c:pt idx="162">
                  <c:v>-2.7130669286189999</c:v>
                </c:pt>
                <c:pt idx="163">
                  <c:v>-3.2037545968485999</c:v>
                </c:pt>
                <c:pt idx="164">
                  <c:v>-3.5308797090016668</c:v>
                </c:pt>
                <c:pt idx="165">
                  <c:v>-3.9397860991930003</c:v>
                </c:pt>
                <c:pt idx="166">
                  <c:v>-5.5207014767992852</c:v>
                </c:pt>
                <c:pt idx="167">
                  <c:v>-6.7063880100039999</c:v>
                </c:pt>
                <c:pt idx="168">
                  <c:v>-7.174079452530072</c:v>
                </c:pt>
                <c:pt idx="169">
                  <c:v>-8.0159240490770003</c:v>
                </c:pt>
                <c:pt idx="170">
                  <c:v>-7.997351491078299</c:v>
                </c:pt>
                <c:pt idx="171">
                  <c:v>-7.9873223097589996</c:v>
                </c:pt>
                <c:pt idx="172">
                  <c:v>-8.8998994085696665</c:v>
                </c:pt>
                <c:pt idx="173">
                  <c:v>-9.5843322326776672</c:v>
                </c:pt>
                <c:pt idx="174">
                  <c:v>-10.165063113739</c:v>
                </c:pt>
                <c:pt idx="175">
                  <c:v>-9.6574353824628343</c:v>
                </c:pt>
                <c:pt idx="176">
                  <c:v>-9.2948441458370006</c:v>
                </c:pt>
                <c:pt idx="177">
                  <c:v>-8.8417264353659295</c:v>
                </c:pt>
                <c:pt idx="178">
                  <c:v>-8.3886087248948566</c:v>
                </c:pt>
                <c:pt idx="179">
                  <c:v>-8.0261145565179994</c:v>
                </c:pt>
                <c:pt idx="180">
                  <c:v>-6.3830026471963111</c:v>
                </c:pt>
                <c:pt idx="181">
                  <c:v>-3.8087939892589997</c:v>
                </c:pt>
                <c:pt idx="182">
                  <c:v>-5.2350050103080665</c:v>
                </c:pt>
                <c:pt idx="183">
                  <c:v>-6.4829396537259996</c:v>
                </c:pt>
                <c:pt idx="184">
                  <c:v>-7.1115122643661541</c:v>
                </c:pt>
                <c:pt idx="185">
                  <c:v>-7.6502887877720003</c:v>
                </c:pt>
                <c:pt idx="186">
                  <c:v>-8.536602838842855</c:v>
                </c:pt>
                <c:pt idx="187">
                  <c:v>-9.2782125550450001</c:v>
                </c:pt>
                <c:pt idx="188">
                  <c:v>-9.1689614777133066</c:v>
                </c:pt>
                <c:pt idx="189">
                  <c:v>-9.0415018874930002</c:v>
                </c:pt>
                <c:pt idx="190">
                  <c:v>-9.2950278068812668</c:v>
                </c:pt>
                <c:pt idx="191">
                  <c:v>-9.5168629863460001</c:v>
                </c:pt>
                <c:pt idx="192">
                  <c:v>-10.235981882501285</c:v>
                </c:pt>
                <c:pt idx="193">
                  <c:v>-11.194807077375</c:v>
                </c:pt>
                <c:pt idx="194">
                  <c:v>-11.421657584012999</c:v>
                </c:pt>
                <c:pt idx="195">
                  <c:v>-11.648508090650999</c:v>
                </c:pt>
                <c:pt idx="196">
                  <c:v>-11.589042630374333</c:v>
                </c:pt>
                <c:pt idx="197">
                  <c:v>-11.505790985987</c:v>
                </c:pt>
                <c:pt idx="198">
                  <c:v>-10.649691539237132</c:v>
                </c:pt>
                <c:pt idx="199">
                  <c:v>-9.6712921715229996</c:v>
                </c:pt>
                <c:pt idx="200">
                  <c:v>-8.7283357673920001</c:v>
                </c:pt>
                <c:pt idx="201">
                  <c:v>-7.9200874209939993</c:v>
                </c:pt>
                <c:pt idx="202">
                  <c:v>-7.4262817191515005</c:v>
                </c:pt>
                <c:pt idx="203">
                  <c:v>-6.9324760173090008</c:v>
                </c:pt>
                <c:pt idx="204">
                  <c:v>-7.044315678673545</c:v>
                </c:pt>
                <c:pt idx="205">
                  <c:v>-7.1785232723109997</c:v>
                </c:pt>
                <c:pt idx="206">
                  <c:v>-6.6554786259235001</c:v>
                </c:pt>
                <c:pt idx="207">
                  <c:v>-6.1324339795359997</c:v>
                </c:pt>
                <c:pt idx="208">
                  <c:v>-5.2582294828067688</c:v>
                </c:pt>
                <c:pt idx="209">
                  <c:v>-4.711851672351</c:v>
                </c:pt>
                <c:pt idx="210">
                  <c:v>-5.0989215962386361</c:v>
                </c:pt>
                <c:pt idx="211">
                  <c:v>-5.4214798661450008</c:v>
                </c:pt>
                <c:pt idx="212">
                  <c:v>-5.3428392078684279</c:v>
                </c:pt>
                <c:pt idx="213">
                  <c:v>-5.2379849968330001</c:v>
                </c:pt>
                <c:pt idx="214">
                  <c:v>-5.6619572142832855</c:v>
                </c:pt>
                <c:pt idx="215">
                  <c:v>-6.2272535042169999</c:v>
                </c:pt>
                <c:pt idx="216">
                  <c:v>-6.5655666303270763</c:v>
                </c:pt>
                <c:pt idx="217">
                  <c:v>-6.8555493098499998</c:v>
                </c:pt>
                <c:pt idx="218">
                  <c:v>-7.0652619093078179</c:v>
                </c:pt>
                <c:pt idx="219">
                  <c:v>-7.2400224088559995</c:v>
                </c:pt>
                <c:pt idx="220">
                  <c:v>-4.9897552091622854</c:v>
                </c:pt>
                <c:pt idx="221">
                  <c:v>-1.9893989429040002</c:v>
                </c:pt>
                <c:pt idx="222">
                  <c:v>-1.761486978707</c:v>
                </c:pt>
                <c:pt idx="223">
                  <c:v>-1.53357501451</c:v>
                </c:pt>
                <c:pt idx="224">
                  <c:v>-1.7458532660843076</c:v>
                </c:pt>
                <c:pt idx="225">
                  <c:v>-1.9278060531479999</c:v>
                </c:pt>
                <c:pt idx="226">
                  <c:v>-2.1153635222702727</c:v>
                </c:pt>
                <c:pt idx="227">
                  <c:v>-2.3404324852169998</c:v>
                </c:pt>
                <c:pt idx="228">
                  <c:v>-2.4119894778767144</c:v>
                </c:pt>
                <c:pt idx="229">
                  <c:v>-2.5073988014230002</c:v>
                </c:pt>
                <c:pt idx="230">
                  <c:v>-2.4787278340904999</c:v>
                </c:pt>
                <c:pt idx="231">
                  <c:v>-2.4500568667580001</c:v>
                </c:pt>
                <c:pt idx="232">
                  <c:v>-1.6766847769551538</c:v>
                </c:pt>
                <c:pt idx="233">
                  <c:v>-1.0050335853501451</c:v>
                </c:pt>
                <c:pt idx="234">
                  <c:v>-0.60180723255630209</c:v>
                </c:pt>
                <c:pt idx="235">
                  <c:v>-1.4098924379501647</c:v>
                </c:pt>
                <c:pt idx="236">
                  <c:v>-1.1060947359424949</c:v>
                </c:pt>
                <c:pt idx="237">
                  <c:v>-0.60180723255630209</c:v>
                </c:pt>
                <c:pt idx="238">
                  <c:v>9.9950033308342318E-2</c:v>
                </c:pt>
                <c:pt idx="239">
                  <c:v>0</c:v>
                </c:pt>
                <c:pt idx="240">
                  <c:v>0.29955089797983708</c:v>
                </c:pt>
                <c:pt idx="241">
                  <c:v>0.59820716775474692</c:v>
                </c:pt>
                <c:pt idx="242">
                  <c:v>0.6975613736425138</c:v>
                </c:pt>
                <c:pt idx="243">
                  <c:v>0.59820716775474692</c:v>
                </c:pt>
                <c:pt idx="244">
                  <c:v>1.0939940038334264</c:v>
                </c:pt>
                <c:pt idx="245">
                  <c:v>0.6975613736425138</c:v>
                </c:pt>
                <c:pt idx="246">
                  <c:v>0.59820716775474692</c:v>
                </c:pt>
                <c:pt idx="247">
                  <c:v>0.29955089797983708</c:v>
                </c:pt>
                <c:pt idx="248">
                  <c:v>-0.30045090202987246</c:v>
                </c:pt>
                <c:pt idx="249">
                  <c:v>0.38924147153438532</c:v>
                </c:pt>
                <c:pt idx="250">
                  <c:v>0.49875415110389681</c:v>
                </c:pt>
                <c:pt idx="251">
                  <c:v>9.9950033308342318E-2</c:v>
                </c:pt>
                <c:pt idx="252">
                  <c:v>-0.10005003335835344</c:v>
                </c:pt>
                <c:pt idx="253">
                  <c:v>-0.40080213975388218</c:v>
                </c:pt>
                <c:pt idx="254">
                  <c:v>9.9950033308342318E-2</c:v>
                </c:pt>
                <c:pt idx="255">
                  <c:v>-0.10005003335835344</c:v>
                </c:pt>
                <c:pt idx="256">
                  <c:v>-0.50125418235442865</c:v>
                </c:pt>
                <c:pt idx="257">
                  <c:v>-0.60180723255630209</c:v>
                </c:pt>
                <c:pt idx="258">
                  <c:v>-1.5113637810048184</c:v>
                </c:pt>
                <c:pt idx="259">
                  <c:v>-2.1223636451626686</c:v>
                </c:pt>
                <c:pt idx="260">
                  <c:v>-1.816397062767118</c:v>
                </c:pt>
                <c:pt idx="261">
                  <c:v>-2.3268626939354329</c:v>
                </c:pt>
                <c:pt idx="262">
                  <c:v>-2.4292692569044587</c:v>
                </c:pt>
                <c:pt idx="263">
                  <c:v>-2.53178079842899</c:v>
                </c:pt>
                <c:pt idx="264">
                  <c:v>-2.2245608947319737</c:v>
                </c:pt>
                <c:pt idx="265">
                  <c:v>-2.53178079842899</c:v>
                </c:pt>
                <c:pt idx="266">
                  <c:v>-2.7371196796132016</c:v>
                </c:pt>
                <c:pt idx="267">
                  <c:v>-3.5627177643151162</c:v>
                </c:pt>
                <c:pt idx="268">
                  <c:v>-5.1293294387550574</c:v>
                </c:pt>
                <c:pt idx="269">
                  <c:v>-4.1864204098698874</c:v>
                </c:pt>
                <c:pt idx="270">
                  <c:v>-3.2523191705560062</c:v>
                </c:pt>
                <c:pt idx="271">
                  <c:v>-3.149066709137085</c:v>
                </c:pt>
                <c:pt idx="272">
                  <c:v>-3.3556783528842753</c:v>
                </c:pt>
                <c:pt idx="273">
                  <c:v>-3.6663984371591472</c:v>
                </c:pt>
                <c:pt idx="274">
                  <c:v>-4.2907501011276548</c:v>
                </c:pt>
                <c:pt idx="275">
                  <c:v>-3.8740828316430593</c:v>
                </c:pt>
                <c:pt idx="276">
                  <c:v>-2.8399474521698003</c:v>
                </c:pt>
                <c:pt idx="277">
                  <c:v>-2.3268626939354329</c:v>
                </c:pt>
                <c:pt idx="278">
                  <c:v>-2.1223636451626686</c:v>
                </c:pt>
                <c:pt idx="279">
                  <c:v>-2.7371196796132016</c:v>
                </c:pt>
                <c:pt idx="280">
                  <c:v>-2.9428810690812166</c:v>
                </c:pt>
                <c:pt idx="281">
                  <c:v>-3.0459207484708575</c:v>
                </c:pt>
                <c:pt idx="282">
                  <c:v>-2.3268626939354329</c:v>
                </c:pt>
                <c:pt idx="283">
                  <c:v>-1.9182819416773986</c:v>
                </c:pt>
                <c:pt idx="284">
                  <c:v>-1.5113637810048184</c:v>
                </c:pt>
                <c:pt idx="285">
                  <c:v>-0.90407446521490709</c:v>
                </c:pt>
                <c:pt idx="286">
                  <c:v>-0.80321716972642665</c:v>
                </c:pt>
                <c:pt idx="287">
                  <c:v>-0.80321716972642665</c:v>
                </c:pt>
                <c:pt idx="288">
                  <c:v>-0.70246149369644661</c:v>
                </c:pt>
                <c:pt idx="289">
                  <c:v>-0.30045090202987246</c:v>
                </c:pt>
                <c:pt idx="290">
                  <c:v>-0.20020026706730792</c:v>
                </c:pt>
                <c:pt idx="291">
                  <c:v>0</c:v>
                </c:pt>
                <c:pt idx="292">
                  <c:v>0.6975613736425138</c:v>
                </c:pt>
                <c:pt idx="293">
                  <c:v>0.39920212695374568</c:v>
                </c:pt>
                <c:pt idx="294">
                  <c:v>0.19980026626730579</c:v>
                </c:pt>
                <c:pt idx="295">
                  <c:v>9.9950033308342318E-2</c:v>
                </c:pt>
                <c:pt idx="296">
                  <c:v>-0.70246149369644661</c:v>
                </c:pt>
                <c:pt idx="297">
                  <c:v>-0.30045090202987246</c:v>
                </c:pt>
                <c:pt idx="298">
                  <c:v>-0.30045090202987246</c:v>
                </c:pt>
                <c:pt idx="299">
                  <c:v>0</c:v>
                </c:pt>
                <c:pt idx="300">
                  <c:v>0</c:v>
                </c:pt>
                <c:pt idx="301">
                  <c:v>-0.10005003335835344</c:v>
                </c:pt>
                <c:pt idx="302">
                  <c:v>0</c:v>
                </c:pt>
                <c:pt idx="303">
                  <c:v>0.49875415110389681</c:v>
                </c:pt>
                <c:pt idx="304">
                  <c:v>0.49875415110389681</c:v>
                </c:pt>
                <c:pt idx="305">
                  <c:v>0.59820716775474692</c:v>
                </c:pt>
                <c:pt idx="306">
                  <c:v>0.89597413714718011</c:v>
                </c:pt>
                <c:pt idx="307">
                  <c:v>0.89597413714718011</c:v>
                </c:pt>
                <c:pt idx="308">
                  <c:v>0.99503308531680923</c:v>
                </c:pt>
                <c:pt idx="309">
                  <c:v>1.2916225266546228</c:v>
                </c:pt>
                <c:pt idx="310">
                  <c:v>1.8821754240587667</c:v>
                </c:pt>
                <c:pt idx="311">
                  <c:v>1.8821754240587667</c:v>
                </c:pt>
                <c:pt idx="312">
                  <c:v>2.1761491781512712</c:v>
                </c:pt>
                <c:pt idx="313">
                  <c:v>1.9802627296179729</c:v>
                </c:pt>
                <c:pt idx="314">
                  <c:v>2.4692612590371414</c:v>
                </c:pt>
                <c:pt idx="315">
                  <c:v>1.8821754240587667</c:v>
                </c:pt>
                <c:pt idx="316">
                  <c:v>1.4888612493750559</c:v>
                </c:pt>
                <c:pt idx="317">
                  <c:v>1.1928570865273813</c:v>
                </c:pt>
                <c:pt idx="318">
                  <c:v>1.7839918128331016</c:v>
                </c:pt>
                <c:pt idx="319">
                  <c:v>1.4888612493750559</c:v>
                </c:pt>
                <c:pt idx="320">
                  <c:v>1.1928570865273813</c:v>
                </c:pt>
                <c:pt idx="321">
                  <c:v>0.89597413714718011</c:v>
                </c:pt>
                <c:pt idx="322">
                  <c:v>0.99503308531680923</c:v>
                </c:pt>
                <c:pt idx="323">
                  <c:v>0.99503308531680923</c:v>
                </c:pt>
                <c:pt idx="324">
                  <c:v>1.6857117066422806</c:v>
                </c:pt>
                <c:pt idx="325">
                  <c:v>2.4692612590371414</c:v>
                </c:pt>
                <c:pt idx="326">
                  <c:v>2.6641930946421093</c:v>
                </c:pt>
                <c:pt idx="327">
                  <c:v>1.8821754240587667</c:v>
                </c:pt>
                <c:pt idx="328">
                  <c:v>2.078253918252841</c:v>
                </c:pt>
                <c:pt idx="329">
                  <c:v>2.1761491781512712</c:v>
                </c:pt>
                <c:pt idx="330">
                  <c:v>2.6641930946421093</c:v>
                </c:pt>
                <c:pt idx="331">
                  <c:v>2.1761491781512712</c:v>
                </c:pt>
                <c:pt idx="332">
                  <c:v>2.078253918252841</c:v>
                </c:pt>
                <c:pt idx="333">
                  <c:v>2.3716526617316065</c:v>
                </c:pt>
                <c:pt idx="334">
                  <c:v>2.6641930946421093</c:v>
                </c:pt>
                <c:pt idx="335">
                  <c:v>2.8587456851912472</c:v>
                </c:pt>
                <c:pt idx="336">
                  <c:v>2.6641930946421093</c:v>
                </c:pt>
                <c:pt idx="337">
                  <c:v>1.5873349156290164</c:v>
                </c:pt>
                <c:pt idx="338">
                  <c:v>1.1928570865273813</c:v>
                </c:pt>
                <c:pt idx="339">
                  <c:v>0.99503308531680923</c:v>
                </c:pt>
                <c:pt idx="340">
                  <c:v>0.19980026626730579</c:v>
                </c:pt>
                <c:pt idx="341">
                  <c:v>-1.2072581234269248</c:v>
                </c:pt>
                <c:pt idx="342">
                  <c:v>-1.3085239548655481</c:v>
                </c:pt>
                <c:pt idx="343">
                  <c:v>-0.80321716972642665</c:v>
                </c:pt>
                <c:pt idx="344">
                  <c:v>-0.80321716972642665</c:v>
                </c:pt>
                <c:pt idx="345">
                  <c:v>-0.90407446521490709</c:v>
                </c:pt>
                <c:pt idx="346">
                  <c:v>-2.3268626939354329</c:v>
                </c:pt>
                <c:pt idx="347">
                  <c:v>-2.0202707317519466</c:v>
                </c:pt>
                <c:pt idx="348">
                  <c:v>-1.7146158834970515</c:v>
                </c:pt>
                <c:pt idx="349">
                  <c:v>-1.3085239548655481</c:v>
                </c:pt>
                <c:pt idx="350">
                  <c:v>-0.50125418235442865</c:v>
                </c:pt>
                <c:pt idx="351">
                  <c:v>-1.0050335853501451</c:v>
                </c:pt>
                <c:pt idx="352">
                  <c:v>-1.2072581234269248</c:v>
                </c:pt>
                <c:pt idx="353">
                  <c:v>-1.5113637810048184</c:v>
                </c:pt>
                <c:pt idx="354">
                  <c:v>-1.5113637810048184</c:v>
                </c:pt>
                <c:pt idx="355">
                  <c:v>-1.9182819416773986</c:v>
                </c:pt>
                <c:pt idx="356">
                  <c:v>-1.7146158834970515</c:v>
                </c:pt>
                <c:pt idx="357">
                  <c:v>-1.816397062767118</c:v>
                </c:pt>
                <c:pt idx="358">
                  <c:v>-2.0202707317519466</c:v>
                </c:pt>
                <c:pt idx="359">
                  <c:v>-1.9182819416773986</c:v>
                </c:pt>
                <c:pt idx="360">
                  <c:v>-1.7146158834970515</c:v>
                </c:pt>
                <c:pt idx="361">
                  <c:v>-1.4098924379501647</c:v>
                </c:pt>
                <c:pt idx="362">
                  <c:v>-1.6129381929883644</c:v>
                </c:pt>
                <c:pt idx="363">
                  <c:v>-0.80321716972642665</c:v>
                </c:pt>
                <c:pt idx="364">
                  <c:v>-0.60180723255630209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D15-4D73-9F09-13C0D7555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057600"/>
        <c:axId val="72059136"/>
      </c:lineChart>
      <c:dateAx>
        <c:axId val="72057600"/>
        <c:scaling>
          <c:orientation val="minMax"/>
          <c:max val="38353"/>
          <c:min val="24108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2059136"/>
        <c:crosses val="autoZero"/>
        <c:auto val="1"/>
        <c:lblOffset val="100"/>
        <c:baseTimeUnit val="days"/>
        <c:majorUnit val="2"/>
        <c:majorTimeUnit val="years"/>
        <c:minorUnit val="1"/>
        <c:minorTimeUnit val="years"/>
      </c:dateAx>
      <c:valAx>
        <c:axId val="72059136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2057600"/>
        <c:crossesAt val="23743"/>
        <c:crossBetween val="between"/>
        <c:majorUnit val="2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819354123010297"/>
          <c:y val="0.91383422316606244"/>
          <c:w val="0.27907001120689429"/>
          <c:h val="7.25625189610769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Output Gap t|t</a:t>
            </a:r>
          </a:p>
        </c:rich>
      </c:tx>
      <c:layout>
        <c:manualLayout>
          <c:xMode val="edge"/>
          <c:yMode val="edge"/>
          <c:x val="0.40754039497307004"/>
          <c:y val="3.11751329603495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3267504488336E-2"/>
          <c:y val="0.12709861899219452"/>
          <c:w val="0.85637342908438063"/>
          <c:h val="0.70983379663565238"/>
        </c:manualLayout>
      </c:layout>
      <c:lineChart>
        <c:grouping val="standard"/>
        <c:varyColors val="0"/>
        <c:ser>
          <c:idx val="0"/>
          <c:order val="0"/>
          <c:tx>
            <c:v>Orphanides data interpolated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frequency'!$F$3:$F$368</c:f>
              <c:numCache>
                <c:formatCode>0.0</c:formatCode>
                <c:ptCount val="366"/>
                <c:pt idx="1">
                  <c:v>9.8117294280000003E-2</c:v>
                </c:pt>
                <c:pt idx="2">
                  <c:v>9.7817798377555554E-2</c:v>
                </c:pt>
                <c:pt idx="3">
                  <c:v>9.754552937533334E-2</c:v>
                </c:pt>
                <c:pt idx="4">
                  <c:v>9.7164352772222226E-2</c:v>
                </c:pt>
                <c:pt idx="5">
                  <c:v>9.6892083769999998E-2</c:v>
                </c:pt>
                <c:pt idx="6">
                  <c:v>-0.10597371463717947</c:v>
                </c:pt>
                <c:pt idx="7">
                  <c:v>-0.37338772162846151</c:v>
                </c:pt>
                <c:pt idx="8">
                  <c:v>-0.62235938330999996</c:v>
                </c:pt>
                <c:pt idx="9">
                  <c:v>-0.88787703249666661</c:v>
                </c:pt>
                <c:pt idx="10">
                  <c:v>-1.1533946816833334</c:v>
                </c:pt>
                <c:pt idx="11">
                  <c:v>-1.41891233087</c:v>
                </c:pt>
                <c:pt idx="12">
                  <c:v>-1.6180505677599999</c:v>
                </c:pt>
                <c:pt idx="13">
                  <c:v>-1.3185404620099999</c:v>
                </c:pt>
                <c:pt idx="14">
                  <c:v>-1.0190303562599998</c:v>
                </c:pt>
                <c:pt idx="15">
                  <c:v>-0.71952025051000001</c:v>
                </c:pt>
                <c:pt idx="16">
                  <c:v>-0.54688530752780218</c:v>
                </c:pt>
                <c:pt idx="17">
                  <c:v>-0.42782672616076928</c:v>
                </c:pt>
                <c:pt idx="18">
                  <c:v>-0.30281521572538461</c:v>
                </c:pt>
                <c:pt idx="19">
                  <c:v>-0.17780370529</c:v>
                </c:pt>
                <c:pt idx="20">
                  <c:v>-0.13346541778599999</c:v>
                </c:pt>
                <c:pt idx="21">
                  <c:v>-8.7543620013999998E-2</c:v>
                </c:pt>
                <c:pt idx="22">
                  <c:v>-4.4788842778E-2</c:v>
                </c:pt>
                <c:pt idx="23">
                  <c:v>-3.5287781169999997E-2</c:v>
                </c:pt>
                <c:pt idx="24">
                  <c:v>0.13705873489886794</c:v>
                </c:pt>
                <c:pt idx="25">
                  <c:v>0.35640884625924529</c:v>
                </c:pt>
                <c:pt idx="26">
                  <c:v>0.57575895761962259</c:v>
                </c:pt>
                <c:pt idx="27">
                  <c:v>0.79510906898</c:v>
                </c:pt>
                <c:pt idx="28">
                  <c:v>0.53546291043909089</c:v>
                </c:pt>
                <c:pt idx="29">
                  <c:v>0.18926803238454543</c:v>
                </c:pt>
                <c:pt idx="30">
                  <c:v>-0.15692684567000001</c:v>
                </c:pt>
                <c:pt idx="31">
                  <c:v>0.1823122910606666</c:v>
                </c:pt>
                <c:pt idx="32">
                  <c:v>0.52155142779133323</c:v>
                </c:pt>
                <c:pt idx="33">
                  <c:v>0.77598078033933326</c:v>
                </c:pt>
                <c:pt idx="34">
                  <c:v>1.1152199170699999</c:v>
                </c:pt>
                <c:pt idx="35">
                  <c:v>1.0330055887378571</c:v>
                </c:pt>
                <c:pt idx="36">
                  <c:v>0.92338648429499992</c:v>
                </c:pt>
                <c:pt idx="37">
                  <c:v>0.8411721559628571</c:v>
                </c:pt>
                <c:pt idx="38">
                  <c:v>0.73155305152000005</c:v>
                </c:pt>
                <c:pt idx="39">
                  <c:v>0.62540423655333333</c:v>
                </c:pt>
                <c:pt idx="40">
                  <c:v>0.51925542158666671</c:v>
                </c:pt>
                <c:pt idx="41">
                  <c:v>0.41310660661999998</c:v>
                </c:pt>
                <c:pt idx="42">
                  <c:v>0.19128116010727272</c:v>
                </c:pt>
                <c:pt idx="43">
                  <c:v>2.4912075222727259E-2</c:v>
                </c:pt>
                <c:pt idx="44">
                  <c:v>-0.19691337129</c:v>
                </c:pt>
                <c:pt idx="45">
                  <c:v>-0.83418373003057145</c:v>
                </c:pt>
                <c:pt idx="46">
                  <c:v>-1.427504408858</c:v>
                </c:pt>
                <c:pt idx="47">
                  <c:v>-1.8889760479459998</c:v>
                </c:pt>
                <c:pt idx="48">
                  <c:v>-2.50427156673</c:v>
                </c:pt>
                <c:pt idx="49">
                  <c:v>-2.0268513330136364</c:v>
                </c:pt>
                <c:pt idx="50">
                  <c:v>-1.3902910213918183</c:v>
                </c:pt>
                <c:pt idx="51">
                  <c:v>-0.75373070977000001</c:v>
                </c:pt>
                <c:pt idx="52">
                  <c:v>-1.655486514458</c:v>
                </c:pt>
                <c:pt idx="53">
                  <c:v>-2.5572423191459999</c:v>
                </c:pt>
                <c:pt idx="54">
                  <c:v>-2.7182701414117143</c:v>
                </c:pt>
                <c:pt idx="55">
                  <c:v>-3.4589981238340002</c:v>
                </c:pt>
                <c:pt idx="56">
                  <c:v>-4.1353149773500002</c:v>
                </c:pt>
                <c:pt idx="57">
                  <c:v>-4.3345487253666661</c:v>
                </c:pt>
                <c:pt idx="58">
                  <c:v>-4.533782473383333</c:v>
                </c:pt>
                <c:pt idx="59">
                  <c:v>-4.7330162213999998</c:v>
                </c:pt>
                <c:pt idx="60">
                  <c:v>-5.0611029048430769</c:v>
                </c:pt>
                <c:pt idx="61">
                  <c:v>-5.4712112591469229</c:v>
                </c:pt>
                <c:pt idx="62">
                  <c:v>-5.79929794259</c:v>
                </c:pt>
                <c:pt idx="63">
                  <c:v>-5.9050460899495558</c:v>
                </c:pt>
                <c:pt idx="64">
                  <c:v>-6.0107942373091117</c:v>
                </c:pt>
                <c:pt idx="65">
                  <c:v>-6.1165423846686666</c:v>
                </c:pt>
                <c:pt idx="66">
                  <c:v>-6.1392027019600004</c:v>
                </c:pt>
                <c:pt idx="67">
                  <c:v>-6.1931656934346906</c:v>
                </c:pt>
                <c:pt idx="68">
                  <c:v>-6.2618458644024777</c:v>
                </c:pt>
                <c:pt idx="69">
                  <c:v>-6.3305260353702648</c:v>
                </c:pt>
                <c:pt idx="70">
                  <c:v>-6.4163762490799998</c:v>
                </c:pt>
                <c:pt idx="71">
                  <c:v>-6.5302923562590909</c:v>
                </c:pt>
                <c:pt idx="72">
                  <c:v>-6.682180499164545</c:v>
                </c:pt>
                <c:pt idx="73">
                  <c:v>-6.8340686420700001</c:v>
                </c:pt>
                <c:pt idx="74">
                  <c:v>-6.6594756578033332</c:v>
                </c:pt>
                <c:pt idx="75">
                  <c:v>-6.4848826735366663</c:v>
                </c:pt>
                <c:pt idx="76">
                  <c:v>-6.3102896892700002</c:v>
                </c:pt>
                <c:pt idx="77">
                  <c:v>-6.2975111811561542</c:v>
                </c:pt>
                <c:pt idx="78">
                  <c:v>-6.2838199224627473</c:v>
                </c:pt>
                <c:pt idx="79">
                  <c:v>-6.2687595379000003</c:v>
                </c:pt>
                <c:pt idx="80">
                  <c:v>-6.0918063269357159</c:v>
                </c:pt>
                <c:pt idx="81">
                  <c:v>-5.9502437581642864</c:v>
                </c:pt>
                <c:pt idx="82">
                  <c:v>-5.7732905472000002</c:v>
                </c:pt>
                <c:pt idx="83">
                  <c:v>-5.2493488698499995</c:v>
                </c:pt>
                <c:pt idx="84">
                  <c:v>-4.7254071924999996</c:v>
                </c:pt>
                <c:pt idx="85">
                  <c:v>-4.2014655151499998</c:v>
                </c:pt>
                <c:pt idx="86">
                  <c:v>-3.8483898794571427</c:v>
                </c:pt>
                <c:pt idx="87">
                  <c:v>-3.5659293709028574</c:v>
                </c:pt>
                <c:pt idx="88">
                  <c:v>-3.21285373521</c:v>
                </c:pt>
                <c:pt idx="89">
                  <c:v>-2.9977108366933329</c:v>
                </c:pt>
                <c:pt idx="90">
                  <c:v>-2.7825679381766664</c:v>
                </c:pt>
                <c:pt idx="91">
                  <c:v>-2.5674250396599998</c:v>
                </c:pt>
                <c:pt idx="92">
                  <c:v>-2.3300870479023077</c:v>
                </c:pt>
                <c:pt idx="93">
                  <c:v>-2.1402166544961538</c:v>
                </c:pt>
                <c:pt idx="94">
                  <c:v>-1.95034626109</c:v>
                </c:pt>
                <c:pt idx="95">
                  <c:v>-2.2200518425149998</c:v>
                </c:pt>
                <c:pt idx="96">
                  <c:v>-2.4358163076550001</c:v>
                </c:pt>
                <c:pt idx="97">
                  <c:v>-2.7055218890799999</c:v>
                </c:pt>
                <c:pt idx="98">
                  <c:v>-2.7565178009261539</c:v>
                </c:pt>
                <c:pt idx="99">
                  <c:v>-2.807513712772308</c:v>
                </c:pt>
                <c:pt idx="100">
                  <c:v>-2.8712586025800002</c:v>
                </c:pt>
                <c:pt idx="101">
                  <c:v>-3.2488348111707692</c:v>
                </c:pt>
                <c:pt idx="102">
                  <c:v>-3.7208050719092309</c:v>
                </c:pt>
                <c:pt idx="103">
                  <c:v>-4.0983812804999999</c:v>
                </c:pt>
                <c:pt idx="104">
                  <c:v>-4.6397591162846155</c:v>
                </c:pt>
                <c:pt idx="105">
                  <c:v>-5.181136952069231</c:v>
                </c:pt>
                <c:pt idx="106">
                  <c:v>-5.8578592468000004</c:v>
                </c:pt>
                <c:pt idx="107">
                  <c:v>-6.3079858412369232</c:v>
                </c:pt>
                <c:pt idx="108">
                  <c:v>-6.758112435673846</c:v>
                </c:pt>
                <c:pt idx="109">
                  <c:v>-7.3207706787199998</c:v>
                </c:pt>
                <c:pt idx="110">
                  <c:v>-8.0461916539076928</c:v>
                </c:pt>
                <c:pt idx="111">
                  <c:v>-9.2552266125538463</c:v>
                </c:pt>
                <c:pt idx="112">
                  <c:v>-10.4642615712</c:v>
                </c:pt>
                <c:pt idx="113">
                  <c:v>-11.841212838267692</c:v>
                </c:pt>
                <c:pt idx="114">
                  <c:v>-13.562401922102307</c:v>
                </c:pt>
                <c:pt idx="115">
                  <c:v>-14.939353189169999</c:v>
                </c:pt>
                <c:pt idx="116">
                  <c:v>-15.31198417926846</c:v>
                </c:pt>
                <c:pt idx="117">
                  <c:v>-15.684615169366925</c:v>
                </c:pt>
                <c:pt idx="118">
                  <c:v>-16.15040390699</c:v>
                </c:pt>
                <c:pt idx="119">
                  <c:v>-15.951205284888463</c:v>
                </c:pt>
                <c:pt idx="120">
                  <c:v>-15.752006662786926</c:v>
                </c:pt>
                <c:pt idx="121">
                  <c:v>-15.503008385159999</c:v>
                </c:pt>
                <c:pt idx="122">
                  <c:v>-14.800421747569231</c:v>
                </c:pt>
                <c:pt idx="123">
                  <c:v>-13.922188450580769</c:v>
                </c:pt>
                <c:pt idx="124">
                  <c:v>-13.21960181299</c:v>
                </c:pt>
                <c:pt idx="125">
                  <c:v>-13.01839683559</c:v>
                </c:pt>
                <c:pt idx="126">
                  <c:v>-12.766890613840001</c:v>
                </c:pt>
                <c:pt idx="127">
                  <c:v>-12.56568563644</c:v>
                </c:pt>
                <c:pt idx="128">
                  <c:v>-12.292695311689231</c:v>
                </c:pt>
                <c:pt idx="129">
                  <c:v>-11.951457405750769</c:v>
                </c:pt>
                <c:pt idx="130">
                  <c:v>-11.678467081000001</c:v>
                </c:pt>
                <c:pt idx="131">
                  <c:v>-11.508588778620439</c:v>
                </c:pt>
                <c:pt idx="132">
                  <c:v>-11.354153958275385</c:v>
                </c:pt>
                <c:pt idx="133">
                  <c:v>-11.210014792619999</c:v>
                </c:pt>
                <c:pt idx="134">
                  <c:v>-11.36558455088154</c:v>
                </c:pt>
                <c:pt idx="135">
                  <c:v>-11.49004035749077</c:v>
                </c:pt>
                <c:pt idx="136">
                  <c:v>-11.6144961641</c:v>
                </c:pt>
                <c:pt idx="137">
                  <c:v>-10.013446984138463</c:v>
                </c:pt>
                <c:pt idx="138">
                  <c:v>-8.7326076401692312</c:v>
                </c:pt>
                <c:pt idx="139">
                  <c:v>-7.4517682962</c:v>
                </c:pt>
                <c:pt idx="140">
                  <c:v>-7.1196028249353844</c:v>
                </c:pt>
                <c:pt idx="141">
                  <c:v>-6.7043959858546156</c:v>
                </c:pt>
                <c:pt idx="142">
                  <c:v>-6.37223051459</c:v>
                </c:pt>
                <c:pt idx="143">
                  <c:v>-5.8486199323169235</c:v>
                </c:pt>
                <c:pt idx="144">
                  <c:v>-5.4297314664984615</c:v>
                </c:pt>
                <c:pt idx="145">
                  <c:v>-5.0108430006800004</c:v>
                </c:pt>
                <c:pt idx="146">
                  <c:v>-5.0396846685953847</c:v>
                </c:pt>
                <c:pt idx="147">
                  <c:v>-5.0627580029276924</c:v>
                </c:pt>
                <c:pt idx="148">
                  <c:v>-5.0858313372600001</c:v>
                </c:pt>
                <c:pt idx="149">
                  <c:v>-4.9913458316633328</c:v>
                </c:pt>
                <c:pt idx="150">
                  <c:v>-4.9157574271859996</c:v>
                </c:pt>
                <c:pt idx="151">
                  <c:v>-4.8023748204699999</c:v>
                </c:pt>
                <c:pt idx="152">
                  <c:v>-4.7931986533300002</c:v>
                </c:pt>
                <c:pt idx="153">
                  <c:v>-4.78096376381</c:v>
                </c:pt>
                <c:pt idx="154">
                  <c:v>-4.7687288742899998</c:v>
                </c:pt>
                <c:pt idx="155">
                  <c:v>-5.0508032938399996</c:v>
                </c:pt>
                <c:pt idx="156">
                  <c:v>-5.2764628294799998</c:v>
                </c:pt>
                <c:pt idx="157">
                  <c:v>-5.50212236512</c:v>
                </c:pt>
                <c:pt idx="158">
                  <c:v>-5.4089681624914281</c:v>
                </c:pt>
                <c:pt idx="159">
                  <c:v>-5.3344448003885709</c:v>
                </c:pt>
                <c:pt idx="160">
                  <c:v>-5.2412905977599999</c:v>
                </c:pt>
                <c:pt idx="161">
                  <c:v>-3.9223424083963634</c:v>
                </c:pt>
                <c:pt idx="162">
                  <c:v>-1.6141830770100001</c:v>
                </c:pt>
                <c:pt idx="163">
                  <c:v>-1.944012928886</c:v>
                </c:pt>
                <c:pt idx="164">
                  <c:v>-2.1638994968033334</c:v>
                </c:pt>
                <c:pt idx="165">
                  <c:v>-2.4387577067000001</c:v>
                </c:pt>
                <c:pt idx="166">
                  <c:v>-3.3734820699685715</c:v>
                </c:pt>
                <c:pt idx="167">
                  <c:v>-4.0745253424200003</c:v>
                </c:pt>
                <c:pt idx="168">
                  <c:v>-4.1146286390128575</c:v>
                </c:pt>
                <c:pt idx="169">
                  <c:v>-4.1868145728800004</c:v>
                </c:pt>
                <c:pt idx="170">
                  <c:v>-3.9266157355098699</c:v>
                </c:pt>
                <c:pt idx="171">
                  <c:v>-3.7861083633299999</c:v>
                </c:pt>
                <c:pt idx="172">
                  <c:v>-4.47115484526981</c:v>
                </c:pt>
                <c:pt idx="173">
                  <c:v>-4.984939706724667</c:v>
                </c:pt>
                <c:pt idx="174">
                  <c:v>-5.4208783770500002</c:v>
                </c:pt>
                <c:pt idx="175">
                  <c:v>-6.948895732635</c:v>
                </c:pt>
                <c:pt idx="176">
                  <c:v>-8.0403367009100002</c:v>
                </c:pt>
                <c:pt idx="177">
                  <c:v>-7.3939603245671437</c:v>
                </c:pt>
                <c:pt idx="178">
                  <c:v>-6.7475839482242854</c:v>
                </c:pt>
                <c:pt idx="179">
                  <c:v>-6.2304828471500002</c:v>
                </c:pt>
                <c:pt idx="180">
                  <c:v>-4.4741041380266235</c:v>
                </c:pt>
                <c:pt idx="181">
                  <c:v>-1.7224441604</c:v>
                </c:pt>
                <c:pt idx="182">
                  <c:v>-3.3427279251466668</c:v>
                </c:pt>
                <c:pt idx="183">
                  <c:v>-4.7604762193000001</c:v>
                </c:pt>
                <c:pt idx="184">
                  <c:v>-5.3259007149607696</c:v>
                </c:pt>
                <c:pt idx="185">
                  <c:v>-5.8105502826700004</c:v>
                </c:pt>
                <c:pt idx="186">
                  <c:v>-6.8080642536246661</c:v>
                </c:pt>
                <c:pt idx="187">
                  <c:v>-7.64271880075</c:v>
                </c:pt>
                <c:pt idx="188">
                  <c:v>-8.3404860842223076</c:v>
                </c:pt>
                <c:pt idx="189">
                  <c:v>-9.1545479149400002</c:v>
                </c:pt>
                <c:pt idx="190">
                  <c:v>-9.3868037477559998</c:v>
                </c:pt>
                <c:pt idx="191">
                  <c:v>-9.5900276014700001</c:v>
                </c:pt>
                <c:pt idx="192">
                  <c:v>-10.039691227974284</c:v>
                </c:pt>
                <c:pt idx="193">
                  <c:v>-10.639242729979999</c:v>
                </c:pt>
                <c:pt idx="194">
                  <c:v>-11.059415424965</c:v>
                </c:pt>
                <c:pt idx="195">
                  <c:v>-11.47958811995</c:v>
                </c:pt>
                <c:pt idx="196">
                  <c:v>-11.63370014705</c:v>
                </c:pt>
                <c:pt idx="197">
                  <c:v>-11.849456984990001</c:v>
                </c:pt>
                <c:pt idx="198">
                  <c:v>-11.445830655244666</c:v>
                </c:pt>
                <c:pt idx="199">
                  <c:v>-10.984543421250001</c:v>
                </c:pt>
                <c:pt idx="200">
                  <c:v>-9.8515772817861542</c:v>
                </c:pt>
                <c:pt idx="201">
                  <c:v>-8.8804634479600004</c:v>
                </c:pt>
                <c:pt idx="202">
                  <c:v>-8.406531889610001</c:v>
                </c:pt>
                <c:pt idx="203">
                  <c:v>-7.9326003312599997</c:v>
                </c:pt>
                <c:pt idx="204">
                  <c:v>-7.9741860816281811</c:v>
                </c:pt>
                <c:pt idx="205">
                  <c:v>-8.0240889820699994</c:v>
                </c:pt>
                <c:pt idx="206">
                  <c:v>-7.2915495720149996</c:v>
                </c:pt>
                <c:pt idx="207">
                  <c:v>-6.5590101619599999</c:v>
                </c:pt>
                <c:pt idx="208">
                  <c:v>-5.6495981692030774</c:v>
                </c:pt>
                <c:pt idx="209">
                  <c:v>-5.08121567373</c:v>
                </c:pt>
                <c:pt idx="210">
                  <c:v>-5.3792625654900004</c:v>
                </c:pt>
                <c:pt idx="211">
                  <c:v>-5.6276349752900003</c:v>
                </c:pt>
                <c:pt idx="212">
                  <c:v>-5.6083018602714283</c:v>
                </c:pt>
                <c:pt idx="213">
                  <c:v>-5.5825243735800001</c:v>
                </c:pt>
                <c:pt idx="214">
                  <c:v>-5.8762262557928571</c:v>
                </c:pt>
                <c:pt idx="215">
                  <c:v>-6.26782876541</c:v>
                </c:pt>
                <c:pt idx="216">
                  <c:v>-6.4830812887915386</c:v>
                </c:pt>
                <c:pt idx="217">
                  <c:v>-6.6675834516899997</c:v>
                </c:pt>
                <c:pt idx="218">
                  <c:v>-6.6735158992227266</c:v>
                </c:pt>
                <c:pt idx="219">
                  <c:v>-6.6784596054999996</c:v>
                </c:pt>
                <c:pt idx="220">
                  <c:v>-4.8455777322485707</c:v>
                </c:pt>
                <c:pt idx="221">
                  <c:v>-2.4017352345799998</c:v>
                </c:pt>
                <c:pt idx="222">
                  <c:v>-2.6318913681749998</c:v>
                </c:pt>
                <c:pt idx="223">
                  <c:v>-2.8620475017699998</c:v>
                </c:pt>
                <c:pt idx="224">
                  <c:v>-2.7289541865792311</c:v>
                </c:pt>
                <c:pt idx="225">
                  <c:v>-2.6148742021300002</c:v>
                </c:pt>
                <c:pt idx="226">
                  <c:v>-2.6100142111663636</c:v>
                </c:pt>
                <c:pt idx="227">
                  <c:v>-2.6041822220099999</c:v>
                </c:pt>
                <c:pt idx="228">
                  <c:v>-2.7201844482642854</c:v>
                </c:pt>
                <c:pt idx="229">
                  <c:v>-2.8748540832699998</c:v>
                </c:pt>
                <c:pt idx="230">
                  <c:v>-2.7057739129949998</c:v>
                </c:pt>
                <c:pt idx="231">
                  <c:v>-2.5366937427199998</c:v>
                </c:pt>
                <c:pt idx="232">
                  <c:v>-1.7612400822861538</c:v>
                </c:pt>
                <c:pt idx="233">
                  <c:v>-1.0965655162000001</c:v>
                </c:pt>
                <c:pt idx="234">
                  <c:v>-0.98818587901818189</c:v>
                </c:pt>
                <c:pt idx="235">
                  <c:v>-0.85813031439999998</c:v>
                </c:pt>
                <c:pt idx="236">
                  <c:v>-0.72173363634142862</c:v>
                </c:pt>
                <c:pt idx="237">
                  <c:v>-0.53987139893000002</c:v>
                </c:pt>
                <c:pt idx="238">
                  <c:v>-0.21391770591000001</c:v>
                </c:pt>
                <c:pt idx="239">
                  <c:v>0.11203598711</c:v>
                </c:pt>
                <c:pt idx="240">
                  <c:v>0.77618768991153853</c:v>
                </c:pt>
                <c:pt idx="241">
                  <c:v>1.55103134318</c:v>
                </c:pt>
                <c:pt idx="242">
                  <c:v>0.86635975743909088</c:v>
                </c:pt>
                <c:pt idx="243">
                  <c:v>4.475385455E-2</c:v>
                </c:pt>
                <c:pt idx="244">
                  <c:v>0.76212356053571417</c:v>
                </c:pt>
                <c:pt idx="245">
                  <c:v>1.7186165018499999</c:v>
                </c:pt>
                <c:pt idx="246">
                  <c:v>1.8021764967</c:v>
                </c:pt>
                <c:pt idx="247">
                  <c:v>1.8857364915499999</c:v>
                </c:pt>
                <c:pt idx="248">
                  <c:v>1.6068338197849998</c:v>
                </c:pt>
                <c:pt idx="249">
                  <c:v>1.32793114802</c:v>
                </c:pt>
                <c:pt idx="250">
                  <c:v>1.1089795767749999</c:v>
                </c:pt>
                <c:pt idx="251">
                  <c:v>0.89002800553000005</c:v>
                </c:pt>
                <c:pt idx="252">
                  <c:v>0.60509574634666674</c:v>
                </c:pt>
                <c:pt idx="253">
                  <c:v>0.20619058349</c:v>
                </c:pt>
                <c:pt idx="254">
                  <c:v>0.39309586700999999</c:v>
                </c:pt>
                <c:pt idx="255">
                  <c:v>0.58000115053000001</c:v>
                </c:pt>
                <c:pt idx="256">
                  <c:v>0.45553583669999997</c:v>
                </c:pt>
                <c:pt idx="257">
                  <c:v>0.33107052286999999</c:v>
                </c:pt>
                <c:pt idx="258">
                  <c:v>-0.26737825858999997</c:v>
                </c:pt>
                <c:pt idx="259">
                  <c:v>-0.86582704005</c:v>
                </c:pt>
                <c:pt idx="260">
                  <c:v>-1.7045041298750001</c:v>
                </c:pt>
                <c:pt idx="261">
                  <c:v>-2.8786520556299999</c:v>
                </c:pt>
                <c:pt idx="262">
                  <c:v>-3.2885884623449999</c:v>
                </c:pt>
                <c:pt idx="263">
                  <c:v>-3.6985248690599999</c:v>
                </c:pt>
                <c:pt idx="264">
                  <c:v>-3.5421355432299997</c:v>
                </c:pt>
                <c:pt idx="265">
                  <c:v>-3.3857462173999999</c:v>
                </c:pt>
                <c:pt idx="266">
                  <c:v>-3.7375300328763634</c:v>
                </c:pt>
                <c:pt idx="267">
                  <c:v>-4.0306832124399996</c:v>
                </c:pt>
                <c:pt idx="268">
                  <c:v>-4.2124920115365212</c:v>
                </c:pt>
                <c:pt idx="269">
                  <c:v>-4.4289310580799999</c:v>
                </c:pt>
                <c:pt idx="270">
                  <c:v>-4.1135819243152376</c:v>
                </c:pt>
                <c:pt idx="271">
                  <c:v>-3.82690089362</c:v>
                </c:pt>
                <c:pt idx="272">
                  <c:v>-4.109113991550549</c:v>
                </c:pt>
                <c:pt idx="273">
                  <c:v>-4.4532763061000002</c:v>
                </c:pt>
                <c:pt idx="274">
                  <c:v>-4.2176225790529669</c:v>
                </c:pt>
                <c:pt idx="275">
                  <c:v>-4.0065161152400002</c:v>
                </c:pt>
                <c:pt idx="276">
                  <c:v>-3.4863007069992111</c:v>
                </c:pt>
                <c:pt idx="277">
                  <c:v>-2.8436816732899999</c:v>
                </c:pt>
                <c:pt idx="278">
                  <c:v>-2.9116347270639249</c:v>
                </c:pt>
                <c:pt idx="279">
                  <c:v>-2.9920689539800001</c:v>
                </c:pt>
                <c:pt idx="280">
                  <c:v>-3.1667836017903368</c:v>
                </c:pt>
                <c:pt idx="281">
                  <c:v>-3.3229115849399999</c:v>
                </c:pt>
                <c:pt idx="282">
                  <c:v>-2.7842127205130773</c:v>
                </c:pt>
                <c:pt idx="283">
                  <c:v>-1.92229453743</c:v>
                </c:pt>
                <c:pt idx="284">
                  <c:v>-1.5582919573196339</c:v>
                </c:pt>
                <c:pt idx="285">
                  <c:v>-1.0694884925999999</c:v>
                </c:pt>
                <c:pt idx="286">
                  <c:v>-0.922808680325098</c:v>
                </c:pt>
                <c:pt idx="287">
                  <c:v>-0.72945801869000004</c:v>
                </c:pt>
                <c:pt idx="288">
                  <c:v>-0.44226897758516487</c:v>
                </c:pt>
                <c:pt idx="289">
                  <c:v>-0.17341115187</c:v>
                </c:pt>
                <c:pt idx="290">
                  <c:v>0.13257098368505615</c:v>
                </c:pt>
                <c:pt idx="291">
                  <c:v>0.50739909973999997</c:v>
                </c:pt>
                <c:pt idx="292">
                  <c:v>0.64095816431272723</c:v>
                </c:pt>
                <c:pt idx="293">
                  <c:v>0.80122904179999999</c:v>
                </c:pt>
                <c:pt idx="294">
                  <c:v>0.50649261815000002</c:v>
                </c:pt>
                <c:pt idx="295">
                  <c:v>0.21175619449999999</c:v>
                </c:pt>
                <c:pt idx="296">
                  <c:v>-3.7429225387692319E-2</c:v>
                </c:pt>
                <c:pt idx="297">
                  <c:v>-0.32814554859</c:v>
                </c:pt>
                <c:pt idx="298">
                  <c:v>-0.18895775640250001</c:v>
                </c:pt>
                <c:pt idx="299">
                  <c:v>5.9051526600000003E-3</c:v>
                </c:pt>
                <c:pt idx="300">
                  <c:v>-0.11900593739797732</c:v>
                </c:pt>
                <c:pt idx="301">
                  <c:v>-0.268205294967228</c:v>
                </c:pt>
                <c:pt idx="302">
                  <c:v>6.2887997437837767E-2</c:v>
                </c:pt>
                <c:pt idx="303">
                  <c:v>0.40000116788663198</c:v>
                </c:pt>
                <c:pt idx="304">
                  <c:v>0.46285695064219046</c:v>
                </c:pt>
                <c:pt idx="305">
                  <c:v>0.53951034424652999</c:v>
                </c:pt>
                <c:pt idx="306">
                  <c:v>0.60361745732441818</c:v>
                </c:pt>
                <c:pt idx="307">
                  <c:v>0.69600712028960998</c:v>
                </c:pt>
                <c:pt idx="308">
                  <c:v>0.94723652120303137</c:v>
                </c:pt>
                <c:pt idx="309">
                  <c:v>1.28220905575426</c:v>
                </c:pt>
                <c:pt idx="310">
                  <c:v>1.4569294591867854</c:v>
                </c:pt>
                <c:pt idx="311">
                  <c:v>1.6601756427715599</c:v>
                </c:pt>
                <c:pt idx="312">
                  <c:v>1.7657041415564612</c:v>
                </c:pt>
                <c:pt idx="313">
                  <c:v>1.8943974327575599</c:v>
                </c:pt>
                <c:pt idx="314">
                  <c:v>1.881997448776958</c:v>
                </c:pt>
                <c:pt idx="315">
                  <c:v>1.8689925875290101</c:v>
                </c:pt>
                <c:pt idx="316">
                  <c:v>1.9064538722061461</c:v>
                </c:pt>
                <c:pt idx="317">
                  <c:v>1.9578293483347899</c:v>
                </c:pt>
                <c:pt idx="318">
                  <c:v>1.9903955010202399</c:v>
                </c:pt>
                <c:pt idx="319">
                  <c:v>2.0194724230608201</c:v>
                </c:pt>
                <c:pt idx="320">
                  <c:v>1.8910116799080958</c:v>
                </c:pt>
                <c:pt idx="321">
                  <c:v>1.7343522370389199</c:v>
                </c:pt>
                <c:pt idx="322">
                  <c:v>1.8703615002067457</c:v>
                </c:pt>
                <c:pt idx="323">
                  <c:v>2.03622645528946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68-4EEA-AB8E-2B1E60B6E26A}"/>
            </c:ext>
          </c:extLst>
        </c:ser>
        <c:ser>
          <c:idx val="2"/>
          <c:order val="1"/>
          <c:tx>
            <c:v>Greenbook original data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frequency'!$K$3:$K$368</c:f>
              <c:numCache>
                <c:formatCode>0.0</c:formatCode>
                <c:ptCount val="366"/>
                <c:pt idx="233">
                  <c:v>-1.1060947359424949</c:v>
                </c:pt>
                <c:pt idx="234">
                  <c:v>-0.90407446521490709</c:v>
                </c:pt>
                <c:pt idx="235">
                  <c:v>-0.90407446521490709</c:v>
                </c:pt>
                <c:pt idx="236">
                  <c:v>-0.60180723255630209</c:v>
                </c:pt>
                <c:pt idx="237">
                  <c:v>-0.50125418235442865</c:v>
                </c:pt>
                <c:pt idx="238">
                  <c:v>-0.10005003335835344</c:v>
                </c:pt>
                <c:pt idx="239">
                  <c:v>9.9950033308342318E-2</c:v>
                </c:pt>
                <c:pt idx="240">
                  <c:v>0.49875415110389681</c:v>
                </c:pt>
                <c:pt idx="241">
                  <c:v>0.49875415110389681</c:v>
                </c:pt>
                <c:pt idx="242">
                  <c:v>0.39920212695374568</c:v>
                </c:pt>
                <c:pt idx="243">
                  <c:v>0</c:v>
                </c:pt>
                <c:pt idx="244">
                  <c:v>0.29955089797983708</c:v>
                </c:pt>
                <c:pt idx="245">
                  <c:v>0.79681696491768816</c:v>
                </c:pt>
                <c:pt idx="246">
                  <c:v>0.79681696491768816</c:v>
                </c:pt>
                <c:pt idx="247">
                  <c:v>0.99503308531680923</c:v>
                </c:pt>
                <c:pt idx="248">
                  <c:v>0.59820716775474692</c:v>
                </c:pt>
                <c:pt idx="249">
                  <c:v>0.90588444883461461</c:v>
                </c:pt>
                <c:pt idx="250">
                  <c:v>1.0939940038334264</c:v>
                </c:pt>
                <c:pt idx="251">
                  <c:v>0.89597413714718011</c:v>
                </c:pt>
                <c:pt idx="252">
                  <c:v>0.6975613736425138</c:v>
                </c:pt>
                <c:pt idx="253">
                  <c:v>0.19980026626730579</c:v>
                </c:pt>
                <c:pt idx="254">
                  <c:v>0.59820716775474692</c:v>
                </c:pt>
                <c:pt idx="255">
                  <c:v>0.59820716775474692</c:v>
                </c:pt>
                <c:pt idx="256">
                  <c:v>0.29955089797983708</c:v>
                </c:pt>
                <c:pt idx="257">
                  <c:v>0.29955089797983708</c:v>
                </c:pt>
                <c:pt idx="258">
                  <c:v>0.19980026626730579</c:v>
                </c:pt>
                <c:pt idx="259">
                  <c:v>-0.90407446521490709</c:v>
                </c:pt>
                <c:pt idx="260">
                  <c:v>-1.1060947359424949</c:v>
                </c:pt>
                <c:pt idx="261">
                  <c:v>-2.8399474521698003</c:v>
                </c:pt>
                <c:pt idx="262">
                  <c:v>-3.0459207484708575</c:v>
                </c:pt>
                <c:pt idx="263">
                  <c:v>-3.6663984371591472</c:v>
                </c:pt>
                <c:pt idx="264">
                  <c:v>-3.5627177643151162</c:v>
                </c:pt>
                <c:pt idx="265">
                  <c:v>-3.3556783528842753</c:v>
                </c:pt>
                <c:pt idx="266">
                  <c:v>-3.5627177643151162</c:v>
                </c:pt>
                <c:pt idx="267">
                  <c:v>-4.0821994520255167</c:v>
                </c:pt>
                <c:pt idx="268">
                  <c:v>-4.6043938501406849</c:v>
                </c:pt>
                <c:pt idx="269">
                  <c:v>-4.6043938501406849</c:v>
                </c:pt>
                <c:pt idx="270">
                  <c:v>-3.9780870011844596</c:v>
                </c:pt>
                <c:pt idx="271">
                  <c:v>-3.8740828316430593</c:v>
                </c:pt>
                <c:pt idx="272">
                  <c:v>-3.7701867184011526</c:v>
                </c:pt>
                <c:pt idx="273">
                  <c:v>-4.2907501011276548</c:v>
                </c:pt>
                <c:pt idx="274">
                  <c:v>-4.1864204098698874</c:v>
                </c:pt>
                <c:pt idx="275">
                  <c:v>-3.9780870011844596</c:v>
                </c:pt>
                <c:pt idx="276">
                  <c:v>-3.3556783528842753</c:v>
                </c:pt>
                <c:pt idx="277">
                  <c:v>-2.8399474521698003</c:v>
                </c:pt>
                <c:pt idx="278">
                  <c:v>-2.6343975339601977</c:v>
                </c:pt>
                <c:pt idx="279">
                  <c:v>-2.9428810690812166</c:v>
                </c:pt>
                <c:pt idx="280">
                  <c:v>-3.149066709137085</c:v>
                </c:pt>
                <c:pt idx="281">
                  <c:v>-3.3556783528842753</c:v>
                </c:pt>
                <c:pt idx="282">
                  <c:v>-2.7371196796132016</c:v>
                </c:pt>
                <c:pt idx="283">
                  <c:v>-1.9182819416773986</c:v>
                </c:pt>
                <c:pt idx="284">
                  <c:v>-1.7146158834970515</c:v>
                </c:pt>
                <c:pt idx="285">
                  <c:v>-1.1060947359424949</c:v>
                </c:pt>
                <c:pt idx="286">
                  <c:v>-0.90407446521490709</c:v>
                </c:pt>
                <c:pt idx="287">
                  <c:v>-0.70246149369644661</c:v>
                </c:pt>
                <c:pt idx="288">
                  <c:v>-0.70246149369644661</c:v>
                </c:pt>
                <c:pt idx="289">
                  <c:v>-0.20020026706730792</c:v>
                </c:pt>
                <c:pt idx="290">
                  <c:v>-0.10005003335835344</c:v>
                </c:pt>
                <c:pt idx="291">
                  <c:v>0.49875415110389681</c:v>
                </c:pt>
                <c:pt idx="292">
                  <c:v>0.79681696491768816</c:v>
                </c:pt>
                <c:pt idx="293">
                  <c:v>0.79681696491768816</c:v>
                </c:pt>
                <c:pt idx="294">
                  <c:v>0.49875415110389681</c:v>
                </c:pt>
                <c:pt idx="295">
                  <c:v>0.19980026626730579</c:v>
                </c:pt>
                <c:pt idx="296">
                  <c:v>-0.50125418235442865</c:v>
                </c:pt>
                <c:pt idx="297">
                  <c:v>-0.30045090202987246</c:v>
                </c:pt>
                <c:pt idx="298">
                  <c:v>-0.20020026706730792</c:v>
                </c:pt>
                <c:pt idx="299">
                  <c:v>0</c:v>
                </c:pt>
                <c:pt idx="300">
                  <c:v>9.9950033308342318E-2</c:v>
                </c:pt>
                <c:pt idx="301">
                  <c:v>-0.30045090202987246</c:v>
                </c:pt>
                <c:pt idx="302">
                  <c:v>-0.40080213975388218</c:v>
                </c:pt>
                <c:pt idx="303">
                  <c:v>0.39920212695374568</c:v>
                </c:pt>
                <c:pt idx="304">
                  <c:v>0.39920212695374568</c:v>
                </c:pt>
                <c:pt idx="305">
                  <c:v>0.49875415110389681</c:v>
                </c:pt>
                <c:pt idx="306">
                  <c:v>0.6975613736425138</c:v>
                </c:pt>
                <c:pt idx="307">
                  <c:v>0.6975613736425138</c:v>
                </c:pt>
                <c:pt idx="308">
                  <c:v>0.79681696491768816</c:v>
                </c:pt>
                <c:pt idx="309">
                  <c:v>0.99503308531680923</c:v>
                </c:pt>
                <c:pt idx="310">
                  <c:v>1.3902905168991433</c:v>
                </c:pt>
                <c:pt idx="311">
                  <c:v>1.6857117066422806</c:v>
                </c:pt>
                <c:pt idx="312">
                  <c:v>1.6857117066422806</c:v>
                </c:pt>
                <c:pt idx="313">
                  <c:v>1.8821754240587667</c:v>
                </c:pt>
                <c:pt idx="314">
                  <c:v>1.9802627296179729</c:v>
                </c:pt>
                <c:pt idx="315">
                  <c:v>1.8821754240587667</c:v>
                </c:pt>
                <c:pt idx="316">
                  <c:v>1.8821754240587667</c:v>
                </c:pt>
                <c:pt idx="317">
                  <c:v>1.9802627296179729</c:v>
                </c:pt>
                <c:pt idx="318">
                  <c:v>2.078253918252841</c:v>
                </c:pt>
                <c:pt idx="319">
                  <c:v>1.9802627296179729</c:v>
                </c:pt>
                <c:pt idx="320">
                  <c:v>1.8821754240587667</c:v>
                </c:pt>
                <c:pt idx="321">
                  <c:v>1.6857117066422806</c:v>
                </c:pt>
                <c:pt idx="322">
                  <c:v>1.9802627296179729</c:v>
                </c:pt>
                <c:pt idx="323">
                  <c:v>1.9802627296179729</c:v>
                </c:pt>
                <c:pt idx="324">
                  <c:v>2.273948696948934</c:v>
                </c:pt>
                <c:pt idx="325">
                  <c:v>2.6641930946421093</c:v>
                </c:pt>
                <c:pt idx="326">
                  <c:v>2.6641930946421093</c:v>
                </c:pt>
                <c:pt idx="327">
                  <c:v>2.6641930946421093</c:v>
                </c:pt>
                <c:pt idx="328">
                  <c:v>2.6641930946421093</c:v>
                </c:pt>
                <c:pt idx="329">
                  <c:v>2.3716526617316065</c:v>
                </c:pt>
                <c:pt idx="330">
                  <c:v>2.5667746748577813</c:v>
                </c:pt>
                <c:pt idx="331">
                  <c:v>2.4692612590371414</c:v>
                </c:pt>
                <c:pt idx="332">
                  <c:v>2.1761491781512712</c:v>
                </c:pt>
                <c:pt idx="333">
                  <c:v>2.273948696948934</c:v>
                </c:pt>
                <c:pt idx="334">
                  <c:v>2.6641930946421093</c:v>
                </c:pt>
                <c:pt idx="335">
                  <c:v>3.1498667059371015</c:v>
                </c:pt>
                <c:pt idx="336">
                  <c:v>2.9558802241544431</c:v>
                </c:pt>
                <c:pt idx="337">
                  <c:v>2.1761491781512712</c:v>
                </c:pt>
                <c:pt idx="338">
                  <c:v>1.7839918128331016</c:v>
                </c:pt>
                <c:pt idx="339">
                  <c:v>1.6857117066422806</c:v>
                </c:pt>
                <c:pt idx="340">
                  <c:v>1.2916225266546228</c:v>
                </c:pt>
                <c:pt idx="341">
                  <c:v>9.9950033308342318E-2</c:v>
                </c:pt>
                <c:pt idx="342">
                  <c:v>9.9950033308342318E-2</c:v>
                </c:pt>
                <c:pt idx="343">
                  <c:v>-0.10005003335835344</c:v>
                </c:pt>
                <c:pt idx="344">
                  <c:v>-0.10005003335835344</c:v>
                </c:pt>
                <c:pt idx="345">
                  <c:v>-0.40080213975388218</c:v>
                </c:pt>
                <c:pt idx="346">
                  <c:v>-0.60180723255630209</c:v>
                </c:pt>
                <c:pt idx="347">
                  <c:v>-1.816397062767118</c:v>
                </c:pt>
                <c:pt idx="348">
                  <c:v>-1.9182819416773986</c:v>
                </c:pt>
                <c:pt idx="349">
                  <c:v>-1.816397062767118</c:v>
                </c:pt>
                <c:pt idx="350">
                  <c:v>-1.1060947359424949</c:v>
                </c:pt>
                <c:pt idx="351">
                  <c:v>-1.5113637810048184</c:v>
                </c:pt>
                <c:pt idx="352">
                  <c:v>-1.6129381929883644</c:v>
                </c:pt>
                <c:pt idx="353">
                  <c:v>-1.5113637810048184</c:v>
                </c:pt>
                <c:pt idx="354">
                  <c:v>-1.3085239548655481</c:v>
                </c:pt>
                <c:pt idx="355">
                  <c:v>-1.7146158834970515</c:v>
                </c:pt>
                <c:pt idx="356">
                  <c:v>-1.7146158834970515</c:v>
                </c:pt>
                <c:pt idx="357">
                  <c:v>-2.4292692569044587</c:v>
                </c:pt>
                <c:pt idx="358">
                  <c:v>-2.3268626939354329</c:v>
                </c:pt>
                <c:pt idx="359">
                  <c:v>-2.6343975339601977</c:v>
                </c:pt>
                <c:pt idx="360">
                  <c:v>-2.7371196796132016</c:v>
                </c:pt>
                <c:pt idx="361">
                  <c:v>-2.4292692569044587</c:v>
                </c:pt>
                <c:pt idx="362">
                  <c:v>-2.7371196796132016</c:v>
                </c:pt>
                <c:pt idx="363">
                  <c:v>-2.0202707317519466</c:v>
                </c:pt>
                <c:pt idx="364">
                  <c:v>-1.9182819416773986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668-4EEA-AB8E-2B1E60B6E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076288"/>
        <c:axId val="72082176"/>
      </c:lineChart>
      <c:dateAx>
        <c:axId val="72076288"/>
        <c:scaling>
          <c:orientation val="minMax"/>
          <c:max val="38353"/>
          <c:min val="24108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2082176"/>
        <c:crosses val="autoZero"/>
        <c:auto val="1"/>
        <c:lblOffset val="100"/>
        <c:baseTimeUnit val="days"/>
        <c:majorUnit val="2"/>
        <c:majorTimeUnit val="years"/>
        <c:minorUnit val="1"/>
        <c:minorTimeUnit val="years"/>
      </c:dateAx>
      <c:valAx>
        <c:axId val="72082176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2076288"/>
        <c:crosses val="autoZero"/>
        <c:crossBetween val="between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159784560143626"/>
          <c:y val="0.86331137428660421"/>
          <c:w val="0.54578096947935373"/>
          <c:h val="0.124700531841398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Output Gap t|t : bigger scale</a:t>
            </a:r>
          </a:p>
        </c:rich>
      </c:tx>
      <c:layout>
        <c:manualLayout>
          <c:xMode val="edge"/>
          <c:yMode val="edge"/>
          <c:x val="0.3176895306859206"/>
          <c:y val="3.33334168004226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642599277978335E-2"/>
          <c:y val="0.14871832110957811"/>
          <c:w val="0.86823104693140796"/>
          <c:h val="0.69743764382422835"/>
        </c:manualLayout>
      </c:layout>
      <c:lineChart>
        <c:grouping val="standard"/>
        <c:varyColors val="0"/>
        <c:ser>
          <c:idx val="0"/>
          <c:order val="0"/>
          <c:tx>
            <c:v>Orphanides data interpolated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frequency'!$A$236:$A$358</c:f>
              <c:numCache>
                <c:formatCode>[$-409]d\-mmm\-yy;@</c:formatCode>
                <c:ptCount val="123"/>
                <c:pt idx="0">
                  <c:v>32001</c:v>
                </c:pt>
                <c:pt idx="1">
                  <c:v>32036</c:v>
                </c:pt>
                <c:pt idx="2">
                  <c:v>32078</c:v>
                </c:pt>
                <c:pt idx="3">
                  <c:v>32120</c:v>
                </c:pt>
                <c:pt idx="4">
                  <c:v>32176</c:v>
                </c:pt>
                <c:pt idx="5">
                  <c:v>32225</c:v>
                </c:pt>
                <c:pt idx="6">
                  <c:v>32274</c:v>
                </c:pt>
                <c:pt idx="7">
                  <c:v>32316</c:v>
                </c:pt>
                <c:pt idx="8">
                  <c:v>32365</c:v>
                </c:pt>
                <c:pt idx="9">
                  <c:v>32400</c:v>
                </c:pt>
                <c:pt idx="10">
                  <c:v>32442</c:v>
                </c:pt>
                <c:pt idx="11">
                  <c:v>32484</c:v>
                </c:pt>
                <c:pt idx="12">
                  <c:v>32540</c:v>
                </c:pt>
                <c:pt idx="13">
                  <c:v>32589</c:v>
                </c:pt>
                <c:pt idx="14">
                  <c:v>32638</c:v>
                </c:pt>
                <c:pt idx="15">
                  <c:v>32687</c:v>
                </c:pt>
                <c:pt idx="16">
                  <c:v>32736</c:v>
                </c:pt>
                <c:pt idx="17">
                  <c:v>32778</c:v>
                </c:pt>
                <c:pt idx="18">
                  <c:v>32820</c:v>
                </c:pt>
                <c:pt idx="19">
                  <c:v>32855</c:v>
                </c:pt>
                <c:pt idx="20">
                  <c:v>32904</c:v>
                </c:pt>
                <c:pt idx="21">
                  <c:v>32953</c:v>
                </c:pt>
                <c:pt idx="22">
                  <c:v>33002</c:v>
                </c:pt>
                <c:pt idx="23">
                  <c:v>33051</c:v>
                </c:pt>
                <c:pt idx="24">
                  <c:v>33100</c:v>
                </c:pt>
                <c:pt idx="25">
                  <c:v>33142</c:v>
                </c:pt>
                <c:pt idx="26">
                  <c:v>33184</c:v>
                </c:pt>
                <c:pt idx="27">
                  <c:v>33219</c:v>
                </c:pt>
                <c:pt idx="28">
                  <c:v>33268</c:v>
                </c:pt>
                <c:pt idx="29">
                  <c:v>33317</c:v>
                </c:pt>
                <c:pt idx="30">
                  <c:v>33366</c:v>
                </c:pt>
                <c:pt idx="31">
                  <c:v>33415</c:v>
                </c:pt>
                <c:pt idx="32">
                  <c:v>33464</c:v>
                </c:pt>
                <c:pt idx="33">
                  <c:v>33506</c:v>
                </c:pt>
                <c:pt idx="34">
                  <c:v>33541</c:v>
                </c:pt>
                <c:pt idx="35">
                  <c:v>33583</c:v>
                </c:pt>
                <c:pt idx="36">
                  <c:v>33633</c:v>
                </c:pt>
                <c:pt idx="37">
                  <c:v>33688</c:v>
                </c:pt>
                <c:pt idx="38">
                  <c:v>33738</c:v>
                </c:pt>
                <c:pt idx="39">
                  <c:v>33779</c:v>
                </c:pt>
                <c:pt idx="40">
                  <c:v>33829</c:v>
                </c:pt>
                <c:pt idx="41">
                  <c:v>33877</c:v>
                </c:pt>
                <c:pt idx="42">
                  <c:v>33920</c:v>
                </c:pt>
                <c:pt idx="43">
                  <c:v>33954</c:v>
                </c:pt>
                <c:pt idx="44">
                  <c:v>33996</c:v>
                </c:pt>
                <c:pt idx="45">
                  <c:v>34045</c:v>
                </c:pt>
                <c:pt idx="46">
                  <c:v>34103</c:v>
                </c:pt>
                <c:pt idx="47">
                  <c:v>34150</c:v>
                </c:pt>
                <c:pt idx="48">
                  <c:v>34192</c:v>
                </c:pt>
                <c:pt idx="49">
                  <c:v>34227</c:v>
                </c:pt>
                <c:pt idx="50">
                  <c:v>34283</c:v>
                </c:pt>
                <c:pt idx="51">
                  <c:v>34318</c:v>
                </c:pt>
                <c:pt idx="52">
                  <c:v>34365</c:v>
                </c:pt>
                <c:pt idx="53">
                  <c:v>34409</c:v>
                </c:pt>
                <c:pt idx="54">
                  <c:v>34467</c:v>
                </c:pt>
                <c:pt idx="55">
                  <c:v>34514</c:v>
                </c:pt>
                <c:pt idx="56">
                  <c:v>34558</c:v>
                </c:pt>
                <c:pt idx="57">
                  <c:v>34598</c:v>
                </c:pt>
                <c:pt idx="58">
                  <c:v>34647</c:v>
                </c:pt>
                <c:pt idx="59">
                  <c:v>34682</c:v>
                </c:pt>
                <c:pt idx="60">
                  <c:v>34724</c:v>
                </c:pt>
                <c:pt idx="61">
                  <c:v>34780</c:v>
                </c:pt>
                <c:pt idx="62">
                  <c:v>34836</c:v>
                </c:pt>
                <c:pt idx="63">
                  <c:v>34878</c:v>
                </c:pt>
                <c:pt idx="64">
                  <c:v>34927</c:v>
                </c:pt>
                <c:pt idx="65">
                  <c:v>34962</c:v>
                </c:pt>
                <c:pt idx="66">
                  <c:v>35011</c:v>
                </c:pt>
                <c:pt idx="67">
                  <c:v>35047</c:v>
                </c:pt>
                <c:pt idx="68">
                  <c:v>35090</c:v>
                </c:pt>
                <c:pt idx="69">
                  <c:v>35145</c:v>
                </c:pt>
                <c:pt idx="70">
                  <c:v>35201</c:v>
                </c:pt>
                <c:pt idx="71">
                  <c:v>35242</c:v>
                </c:pt>
                <c:pt idx="72">
                  <c:v>35292</c:v>
                </c:pt>
                <c:pt idx="73">
                  <c:v>35326</c:v>
                </c:pt>
                <c:pt idx="74">
                  <c:v>35375</c:v>
                </c:pt>
                <c:pt idx="75">
                  <c:v>35411</c:v>
                </c:pt>
                <c:pt idx="76">
                  <c:v>35459</c:v>
                </c:pt>
                <c:pt idx="77">
                  <c:v>35508</c:v>
                </c:pt>
                <c:pt idx="78">
                  <c:v>35565</c:v>
                </c:pt>
                <c:pt idx="79">
                  <c:v>35606</c:v>
                </c:pt>
                <c:pt idx="80">
                  <c:v>35656</c:v>
                </c:pt>
                <c:pt idx="81">
                  <c:v>35697</c:v>
                </c:pt>
                <c:pt idx="82">
                  <c:v>35740</c:v>
                </c:pt>
                <c:pt idx="83">
                  <c:v>35775</c:v>
                </c:pt>
                <c:pt idx="84">
                  <c:v>35823</c:v>
                </c:pt>
                <c:pt idx="85">
                  <c:v>35879</c:v>
                </c:pt>
                <c:pt idx="86">
                  <c:v>35929</c:v>
                </c:pt>
                <c:pt idx="87">
                  <c:v>35970</c:v>
                </c:pt>
                <c:pt idx="88">
                  <c:v>36020</c:v>
                </c:pt>
                <c:pt idx="89">
                  <c:v>36061</c:v>
                </c:pt>
                <c:pt idx="90">
                  <c:v>36111</c:v>
                </c:pt>
                <c:pt idx="91">
                  <c:v>36145</c:v>
                </c:pt>
                <c:pt idx="92">
                  <c:v>36188</c:v>
                </c:pt>
                <c:pt idx="93">
                  <c:v>36243</c:v>
                </c:pt>
                <c:pt idx="94">
                  <c:v>36293</c:v>
                </c:pt>
                <c:pt idx="95">
                  <c:v>36334</c:v>
                </c:pt>
                <c:pt idx="96">
                  <c:v>36390</c:v>
                </c:pt>
                <c:pt idx="97">
                  <c:v>36432</c:v>
                </c:pt>
                <c:pt idx="98">
                  <c:v>36474</c:v>
                </c:pt>
                <c:pt idx="99">
                  <c:v>36509</c:v>
                </c:pt>
                <c:pt idx="100">
                  <c:v>36552</c:v>
                </c:pt>
                <c:pt idx="101">
                  <c:v>36600</c:v>
                </c:pt>
                <c:pt idx="102">
                  <c:v>36657</c:v>
                </c:pt>
                <c:pt idx="103">
                  <c:v>36698</c:v>
                </c:pt>
                <c:pt idx="104">
                  <c:v>36754</c:v>
                </c:pt>
                <c:pt idx="105">
                  <c:v>36796</c:v>
                </c:pt>
                <c:pt idx="106">
                  <c:v>36838</c:v>
                </c:pt>
                <c:pt idx="107">
                  <c:v>36873</c:v>
                </c:pt>
                <c:pt idx="108">
                  <c:v>36916</c:v>
                </c:pt>
                <c:pt idx="109">
                  <c:v>36964</c:v>
                </c:pt>
                <c:pt idx="110">
                  <c:v>37020</c:v>
                </c:pt>
                <c:pt idx="111">
                  <c:v>37062</c:v>
                </c:pt>
                <c:pt idx="112">
                  <c:v>37119</c:v>
                </c:pt>
                <c:pt idx="113">
                  <c:v>37161</c:v>
                </c:pt>
                <c:pt idx="114">
                  <c:v>37195</c:v>
                </c:pt>
                <c:pt idx="115">
                  <c:v>37230</c:v>
                </c:pt>
                <c:pt idx="116">
                  <c:v>37279</c:v>
                </c:pt>
                <c:pt idx="117">
                  <c:v>37328</c:v>
                </c:pt>
                <c:pt idx="118">
                  <c:v>37377</c:v>
                </c:pt>
                <c:pt idx="119">
                  <c:v>37427</c:v>
                </c:pt>
                <c:pt idx="120">
                  <c:v>37475</c:v>
                </c:pt>
                <c:pt idx="121">
                  <c:v>37517</c:v>
                </c:pt>
                <c:pt idx="122">
                  <c:v>37559</c:v>
                </c:pt>
              </c:numCache>
            </c:numRef>
          </c:cat>
          <c:val>
            <c:numRef>
              <c:f>'FINAL DATA | FOMC frequency'!$F$236:$F$326</c:f>
              <c:numCache>
                <c:formatCode>0.0</c:formatCode>
                <c:ptCount val="91"/>
                <c:pt idx="0">
                  <c:v>-1.0965655162000001</c:v>
                </c:pt>
                <c:pt idx="1">
                  <c:v>-0.98818587901818189</c:v>
                </c:pt>
                <c:pt idx="2">
                  <c:v>-0.85813031439999998</c:v>
                </c:pt>
                <c:pt idx="3">
                  <c:v>-0.72173363634142862</c:v>
                </c:pt>
                <c:pt idx="4">
                  <c:v>-0.53987139893000002</c:v>
                </c:pt>
                <c:pt idx="5">
                  <c:v>-0.21391770591000001</c:v>
                </c:pt>
                <c:pt idx="6">
                  <c:v>0.11203598711</c:v>
                </c:pt>
                <c:pt idx="7">
                  <c:v>0.77618768991153853</c:v>
                </c:pt>
                <c:pt idx="8">
                  <c:v>1.55103134318</c:v>
                </c:pt>
                <c:pt idx="9">
                  <c:v>0.86635975743909088</c:v>
                </c:pt>
                <c:pt idx="10">
                  <c:v>4.475385455E-2</c:v>
                </c:pt>
                <c:pt idx="11">
                  <c:v>0.76212356053571417</c:v>
                </c:pt>
                <c:pt idx="12">
                  <c:v>1.7186165018499999</c:v>
                </c:pt>
                <c:pt idx="13">
                  <c:v>1.8021764967</c:v>
                </c:pt>
                <c:pt idx="14">
                  <c:v>1.8857364915499999</c:v>
                </c:pt>
                <c:pt idx="15">
                  <c:v>1.6068338197849998</c:v>
                </c:pt>
                <c:pt idx="16">
                  <c:v>1.32793114802</c:v>
                </c:pt>
                <c:pt idx="17">
                  <c:v>1.1089795767749999</c:v>
                </c:pt>
                <c:pt idx="18">
                  <c:v>0.89002800553000005</c:v>
                </c:pt>
                <c:pt idx="19">
                  <c:v>0.60509574634666674</c:v>
                </c:pt>
                <c:pt idx="20">
                  <c:v>0.20619058349</c:v>
                </c:pt>
                <c:pt idx="21">
                  <c:v>0.39309586700999999</c:v>
                </c:pt>
                <c:pt idx="22">
                  <c:v>0.58000115053000001</c:v>
                </c:pt>
                <c:pt idx="23">
                  <c:v>0.45553583669999997</c:v>
                </c:pt>
                <c:pt idx="24">
                  <c:v>0.33107052286999999</c:v>
                </c:pt>
                <c:pt idx="25">
                  <c:v>-0.26737825858999997</c:v>
                </c:pt>
                <c:pt idx="26">
                  <c:v>-0.86582704005</c:v>
                </c:pt>
                <c:pt idx="27">
                  <c:v>-1.7045041298750001</c:v>
                </c:pt>
                <c:pt idx="28">
                  <c:v>-2.8786520556299999</c:v>
                </c:pt>
                <c:pt idx="29">
                  <c:v>-3.2885884623449999</c:v>
                </c:pt>
                <c:pt idx="30">
                  <c:v>-3.6985248690599999</c:v>
                </c:pt>
                <c:pt idx="31">
                  <c:v>-3.5421355432299997</c:v>
                </c:pt>
                <c:pt idx="32">
                  <c:v>-3.3857462173999999</c:v>
                </c:pt>
                <c:pt idx="33">
                  <c:v>-3.7375300328763634</c:v>
                </c:pt>
                <c:pt idx="34">
                  <c:v>-4.0306832124399996</c:v>
                </c:pt>
                <c:pt idx="35">
                  <c:v>-4.2124920115365212</c:v>
                </c:pt>
                <c:pt idx="36">
                  <c:v>-4.4289310580799999</c:v>
                </c:pt>
                <c:pt idx="37">
                  <c:v>-4.1135819243152376</c:v>
                </c:pt>
                <c:pt idx="38">
                  <c:v>-3.82690089362</c:v>
                </c:pt>
                <c:pt idx="39">
                  <c:v>-4.109113991550549</c:v>
                </c:pt>
                <c:pt idx="40">
                  <c:v>-4.4532763061000002</c:v>
                </c:pt>
                <c:pt idx="41">
                  <c:v>-4.2176225790529669</c:v>
                </c:pt>
                <c:pt idx="42">
                  <c:v>-4.0065161152400002</c:v>
                </c:pt>
                <c:pt idx="43">
                  <c:v>-3.4863007069992111</c:v>
                </c:pt>
                <c:pt idx="44">
                  <c:v>-2.8436816732899999</c:v>
                </c:pt>
                <c:pt idx="45">
                  <c:v>-2.9116347270639249</c:v>
                </c:pt>
                <c:pt idx="46">
                  <c:v>-2.9920689539800001</c:v>
                </c:pt>
                <c:pt idx="47">
                  <c:v>-3.1667836017903368</c:v>
                </c:pt>
                <c:pt idx="48">
                  <c:v>-3.3229115849399999</c:v>
                </c:pt>
                <c:pt idx="49">
                  <c:v>-2.7842127205130773</c:v>
                </c:pt>
                <c:pt idx="50">
                  <c:v>-1.92229453743</c:v>
                </c:pt>
                <c:pt idx="51">
                  <c:v>-1.5582919573196339</c:v>
                </c:pt>
                <c:pt idx="52">
                  <c:v>-1.0694884925999999</c:v>
                </c:pt>
                <c:pt idx="53">
                  <c:v>-0.922808680325098</c:v>
                </c:pt>
                <c:pt idx="54">
                  <c:v>-0.72945801869000004</c:v>
                </c:pt>
                <c:pt idx="55">
                  <c:v>-0.44226897758516487</c:v>
                </c:pt>
                <c:pt idx="56">
                  <c:v>-0.17341115187</c:v>
                </c:pt>
                <c:pt idx="57">
                  <c:v>0.13257098368505615</c:v>
                </c:pt>
                <c:pt idx="58">
                  <c:v>0.50739909973999997</c:v>
                </c:pt>
                <c:pt idx="59">
                  <c:v>0.64095816431272723</c:v>
                </c:pt>
                <c:pt idx="60">
                  <c:v>0.80122904179999999</c:v>
                </c:pt>
                <c:pt idx="61">
                  <c:v>0.50649261815000002</c:v>
                </c:pt>
                <c:pt idx="62">
                  <c:v>0.21175619449999999</c:v>
                </c:pt>
                <c:pt idx="63">
                  <c:v>-3.7429225387692319E-2</c:v>
                </c:pt>
                <c:pt idx="64">
                  <c:v>-0.32814554859</c:v>
                </c:pt>
                <c:pt idx="65">
                  <c:v>-0.18895775640250001</c:v>
                </c:pt>
                <c:pt idx="66">
                  <c:v>5.9051526600000003E-3</c:v>
                </c:pt>
                <c:pt idx="67">
                  <c:v>-0.11900593739797732</c:v>
                </c:pt>
                <c:pt idx="68">
                  <c:v>-0.268205294967228</c:v>
                </c:pt>
                <c:pt idx="69">
                  <c:v>6.2887997437837767E-2</c:v>
                </c:pt>
                <c:pt idx="70">
                  <c:v>0.40000116788663198</c:v>
                </c:pt>
                <c:pt idx="71">
                  <c:v>0.46285695064219046</c:v>
                </c:pt>
                <c:pt idx="72">
                  <c:v>0.53951034424652999</c:v>
                </c:pt>
                <c:pt idx="73">
                  <c:v>0.60361745732441818</c:v>
                </c:pt>
                <c:pt idx="74">
                  <c:v>0.69600712028960998</c:v>
                </c:pt>
                <c:pt idx="75">
                  <c:v>0.94723652120303137</c:v>
                </c:pt>
                <c:pt idx="76">
                  <c:v>1.28220905575426</c:v>
                </c:pt>
                <c:pt idx="77">
                  <c:v>1.4569294591867854</c:v>
                </c:pt>
                <c:pt idx="78">
                  <c:v>1.6601756427715599</c:v>
                </c:pt>
                <c:pt idx="79">
                  <c:v>1.7657041415564612</c:v>
                </c:pt>
                <c:pt idx="80">
                  <c:v>1.8943974327575599</c:v>
                </c:pt>
                <c:pt idx="81">
                  <c:v>1.881997448776958</c:v>
                </c:pt>
                <c:pt idx="82">
                  <c:v>1.8689925875290101</c:v>
                </c:pt>
                <c:pt idx="83">
                  <c:v>1.9064538722061461</c:v>
                </c:pt>
                <c:pt idx="84">
                  <c:v>1.9578293483347899</c:v>
                </c:pt>
                <c:pt idx="85">
                  <c:v>1.9903955010202399</c:v>
                </c:pt>
                <c:pt idx="86">
                  <c:v>2.0194724230608201</c:v>
                </c:pt>
                <c:pt idx="87">
                  <c:v>1.8910116799080958</c:v>
                </c:pt>
                <c:pt idx="88">
                  <c:v>1.7343522370389199</c:v>
                </c:pt>
                <c:pt idx="89">
                  <c:v>1.8703615002067457</c:v>
                </c:pt>
                <c:pt idx="90">
                  <c:v>2.03622645528946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DFB-4BC4-A1CE-79E21A15FED1}"/>
            </c:ext>
          </c:extLst>
        </c:ser>
        <c:ser>
          <c:idx val="1"/>
          <c:order val="1"/>
          <c:tx>
            <c:v>Greenbook original data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'FINAL DATA | FOMC frequency'!$K$236:$K$326</c:f>
              <c:numCache>
                <c:formatCode>0.0</c:formatCode>
                <c:ptCount val="91"/>
                <c:pt idx="0">
                  <c:v>-1.1060947359424949</c:v>
                </c:pt>
                <c:pt idx="1">
                  <c:v>-0.90407446521490709</c:v>
                </c:pt>
                <c:pt idx="2">
                  <c:v>-0.90407446521490709</c:v>
                </c:pt>
                <c:pt idx="3">
                  <c:v>-0.60180723255630209</c:v>
                </c:pt>
                <c:pt idx="4">
                  <c:v>-0.50125418235442865</c:v>
                </c:pt>
                <c:pt idx="5">
                  <c:v>-0.10005003335835344</c:v>
                </c:pt>
                <c:pt idx="6">
                  <c:v>9.9950033308342318E-2</c:v>
                </c:pt>
                <c:pt idx="7">
                  <c:v>0.49875415110389681</c:v>
                </c:pt>
                <c:pt idx="8">
                  <c:v>0.49875415110389681</c:v>
                </c:pt>
                <c:pt idx="9">
                  <c:v>0.39920212695374568</c:v>
                </c:pt>
                <c:pt idx="10">
                  <c:v>0</c:v>
                </c:pt>
                <c:pt idx="11">
                  <c:v>0.29955089797983708</c:v>
                </c:pt>
                <c:pt idx="12">
                  <c:v>0.79681696491768816</c:v>
                </c:pt>
                <c:pt idx="13">
                  <c:v>0.79681696491768816</c:v>
                </c:pt>
                <c:pt idx="14">
                  <c:v>0.99503308531680923</c:v>
                </c:pt>
                <c:pt idx="15">
                  <c:v>0.59820716775474692</c:v>
                </c:pt>
                <c:pt idx="16">
                  <c:v>0.90588444883461461</c:v>
                </c:pt>
                <c:pt idx="17">
                  <c:v>1.0939940038334264</c:v>
                </c:pt>
                <c:pt idx="18">
                  <c:v>0.89597413714718011</c:v>
                </c:pt>
                <c:pt idx="19">
                  <c:v>0.6975613736425138</c:v>
                </c:pt>
                <c:pt idx="20">
                  <c:v>0.19980026626730579</c:v>
                </c:pt>
                <c:pt idx="21">
                  <c:v>0.59820716775474692</c:v>
                </c:pt>
                <c:pt idx="22">
                  <c:v>0.59820716775474692</c:v>
                </c:pt>
                <c:pt idx="23">
                  <c:v>0.29955089797983708</c:v>
                </c:pt>
                <c:pt idx="24">
                  <c:v>0.29955089797983708</c:v>
                </c:pt>
                <c:pt idx="25">
                  <c:v>0.19980026626730579</c:v>
                </c:pt>
                <c:pt idx="26">
                  <c:v>-0.90407446521490709</c:v>
                </c:pt>
                <c:pt idx="27">
                  <c:v>-1.1060947359424949</c:v>
                </c:pt>
                <c:pt idx="28">
                  <c:v>-2.8399474521698003</c:v>
                </c:pt>
                <c:pt idx="29">
                  <c:v>-3.0459207484708575</c:v>
                </c:pt>
                <c:pt idx="30">
                  <c:v>-3.6663984371591472</c:v>
                </c:pt>
                <c:pt idx="31">
                  <c:v>-3.5627177643151162</c:v>
                </c:pt>
                <c:pt idx="32">
                  <c:v>-3.3556783528842753</c:v>
                </c:pt>
                <c:pt idx="33">
                  <c:v>-3.5627177643151162</c:v>
                </c:pt>
                <c:pt idx="34">
                  <c:v>-4.0821994520255167</c:v>
                </c:pt>
                <c:pt idx="35">
                  <c:v>-4.6043938501406849</c:v>
                </c:pt>
                <c:pt idx="36">
                  <c:v>-4.6043938501406849</c:v>
                </c:pt>
                <c:pt idx="37">
                  <c:v>-3.9780870011844596</c:v>
                </c:pt>
                <c:pt idx="38">
                  <c:v>-3.8740828316430593</c:v>
                </c:pt>
                <c:pt idx="39">
                  <c:v>-3.7701867184011526</c:v>
                </c:pt>
                <c:pt idx="40">
                  <c:v>-4.2907501011276548</c:v>
                </c:pt>
                <c:pt idx="41">
                  <c:v>-4.1864204098698874</c:v>
                </c:pt>
                <c:pt idx="42">
                  <c:v>-3.9780870011844596</c:v>
                </c:pt>
                <c:pt idx="43">
                  <c:v>-3.3556783528842753</c:v>
                </c:pt>
                <c:pt idx="44">
                  <c:v>-2.8399474521698003</c:v>
                </c:pt>
                <c:pt idx="45">
                  <c:v>-2.6343975339601977</c:v>
                </c:pt>
                <c:pt idx="46">
                  <c:v>-2.9428810690812166</c:v>
                </c:pt>
                <c:pt idx="47">
                  <c:v>-3.149066709137085</c:v>
                </c:pt>
                <c:pt idx="48">
                  <c:v>-3.3556783528842753</c:v>
                </c:pt>
                <c:pt idx="49">
                  <c:v>-2.7371196796132016</c:v>
                </c:pt>
                <c:pt idx="50">
                  <c:v>-1.9182819416773986</c:v>
                </c:pt>
                <c:pt idx="51">
                  <c:v>-1.7146158834970515</c:v>
                </c:pt>
                <c:pt idx="52">
                  <c:v>-1.1060947359424949</c:v>
                </c:pt>
                <c:pt idx="53">
                  <c:v>-0.90407446521490709</c:v>
                </c:pt>
                <c:pt idx="54">
                  <c:v>-0.70246149369644661</c:v>
                </c:pt>
                <c:pt idx="55">
                  <c:v>-0.70246149369644661</c:v>
                </c:pt>
                <c:pt idx="56">
                  <c:v>-0.20020026706730792</c:v>
                </c:pt>
                <c:pt idx="57">
                  <c:v>-0.10005003335835344</c:v>
                </c:pt>
                <c:pt idx="58">
                  <c:v>0.49875415110389681</c:v>
                </c:pt>
                <c:pt idx="59">
                  <c:v>0.79681696491768816</c:v>
                </c:pt>
                <c:pt idx="60">
                  <c:v>0.79681696491768816</c:v>
                </c:pt>
                <c:pt idx="61">
                  <c:v>0.49875415110389681</c:v>
                </c:pt>
                <c:pt idx="62">
                  <c:v>0.19980026626730579</c:v>
                </c:pt>
                <c:pt idx="63">
                  <c:v>-0.50125418235442865</c:v>
                </c:pt>
                <c:pt idx="64">
                  <c:v>-0.30045090202987246</c:v>
                </c:pt>
                <c:pt idx="65">
                  <c:v>-0.20020026706730792</c:v>
                </c:pt>
                <c:pt idx="66">
                  <c:v>0</c:v>
                </c:pt>
                <c:pt idx="67">
                  <c:v>9.9950033308342318E-2</c:v>
                </c:pt>
                <c:pt idx="68">
                  <c:v>-0.30045090202987246</c:v>
                </c:pt>
                <c:pt idx="69">
                  <c:v>-0.40080213975388218</c:v>
                </c:pt>
                <c:pt idx="70">
                  <c:v>0.39920212695374568</c:v>
                </c:pt>
                <c:pt idx="71">
                  <c:v>0.39920212695374568</c:v>
                </c:pt>
                <c:pt idx="72">
                  <c:v>0.49875415110389681</c:v>
                </c:pt>
                <c:pt idx="73">
                  <c:v>0.6975613736425138</c:v>
                </c:pt>
                <c:pt idx="74">
                  <c:v>0.6975613736425138</c:v>
                </c:pt>
                <c:pt idx="75">
                  <c:v>0.79681696491768816</c:v>
                </c:pt>
                <c:pt idx="76">
                  <c:v>0.99503308531680923</c:v>
                </c:pt>
                <c:pt idx="77">
                  <c:v>1.3902905168991433</c:v>
                </c:pt>
                <c:pt idx="78">
                  <c:v>1.6857117066422806</c:v>
                </c:pt>
                <c:pt idx="79">
                  <c:v>1.6857117066422806</c:v>
                </c:pt>
                <c:pt idx="80">
                  <c:v>1.8821754240587667</c:v>
                </c:pt>
                <c:pt idx="81">
                  <c:v>1.9802627296179729</c:v>
                </c:pt>
                <c:pt idx="82">
                  <c:v>1.8821754240587667</c:v>
                </c:pt>
                <c:pt idx="83">
                  <c:v>1.8821754240587667</c:v>
                </c:pt>
                <c:pt idx="84">
                  <c:v>1.9802627296179729</c:v>
                </c:pt>
                <c:pt idx="85">
                  <c:v>2.078253918252841</c:v>
                </c:pt>
                <c:pt idx="86">
                  <c:v>1.9802627296179729</c:v>
                </c:pt>
                <c:pt idx="87">
                  <c:v>1.8821754240587667</c:v>
                </c:pt>
                <c:pt idx="88">
                  <c:v>1.6857117066422806</c:v>
                </c:pt>
                <c:pt idx="89">
                  <c:v>1.9802627296179729</c:v>
                </c:pt>
                <c:pt idx="90">
                  <c:v>1.9802627296179729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DFB-4BC4-A1CE-79E21A15F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84864"/>
        <c:axId val="77286400"/>
      </c:lineChart>
      <c:dateAx>
        <c:axId val="77284864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72864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7728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7284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992779783393499"/>
          <c:y val="0.86923294579563748"/>
          <c:w val="0.55415162454873645"/>
          <c:h val="0.112820795324507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Output Gap t|t-1</a:t>
            </a:r>
          </a:p>
        </c:rich>
      </c:tx>
      <c:layout>
        <c:manualLayout>
          <c:xMode val="edge"/>
          <c:yMode val="edge"/>
          <c:x val="0.39786856127886322"/>
          <c:y val="3.28283637852247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90941385435173E-2"/>
          <c:y val="0.13383871389360869"/>
          <c:w val="0.8579040852575488"/>
          <c:h val="0.68939563948972016"/>
        </c:manualLayout>
      </c:layout>
      <c:lineChart>
        <c:grouping val="standard"/>
        <c:varyColors val="0"/>
        <c:ser>
          <c:idx val="0"/>
          <c:order val="0"/>
          <c:tx>
            <c:v>Orphanides data interpolated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frequency'!$G$3:$G$368</c:f>
              <c:numCache>
                <c:formatCode>0.0</c:formatCode>
                <c:ptCount val="366"/>
                <c:pt idx="1">
                  <c:v>4.4207002469999999E-2</c:v>
                </c:pt>
                <c:pt idx="2">
                  <c:v>3.8568627297777776E-2</c:v>
                </c:pt>
                <c:pt idx="3">
                  <c:v>3.3442831686666667E-2</c:v>
                </c:pt>
                <c:pt idx="4">
                  <c:v>2.6266717831111112E-2</c:v>
                </c:pt>
                <c:pt idx="5">
                  <c:v>2.114092222E-2</c:v>
                </c:pt>
                <c:pt idx="6">
                  <c:v>2.6187543371282054E-2</c:v>
                </c:pt>
                <c:pt idx="7">
                  <c:v>3.2839907616153845E-2</c:v>
                </c:pt>
                <c:pt idx="8">
                  <c:v>3.9033488120000001E-2</c:v>
                </c:pt>
                <c:pt idx="9">
                  <c:v>-0.23461727390666665</c:v>
                </c:pt>
                <c:pt idx="10">
                  <c:v>-0.50826803593333336</c:v>
                </c:pt>
                <c:pt idx="11">
                  <c:v>-0.78191879796000008</c:v>
                </c:pt>
                <c:pt idx="12">
                  <c:v>-0.98715686948000003</c:v>
                </c:pt>
                <c:pt idx="13">
                  <c:v>-0.91539405497333337</c:v>
                </c:pt>
                <c:pt idx="14">
                  <c:v>-0.84363124046666671</c:v>
                </c:pt>
                <c:pt idx="15">
                  <c:v>-0.77186842596000005</c:v>
                </c:pt>
                <c:pt idx="16">
                  <c:v>-0.75044058107714295</c:v>
                </c:pt>
                <c:pt idx="17">
                  <c:v>-0.73566275702000006</c:v>
                </c:pt>
                <c:pt idx="18">
                  <c:v>-0.72014604176000008</c:v>
                </c:pt>
                <c:pt idx="19">
                  <c:v>-0.70462932649999999</c:v>
                </c:pt>
                <c:pt idx="20">
                  <c:v>-0.64127819697999999</c:v>
                </c:pt>
                <c:pt idx="21">
                  <c:v>-0.57566452711999994</c:v>
                </c:pt>
                <c:pt idx="22">
                  <c:v>-0.51457593794000001</c:v>
                </c:pt>
                <c:pt idx="23">
                  <c:v>-0.50100069589999996</c:v>
                </c:pt>
                <c:pt idx="24">
                  <c:v>-0.39832394898830187</c:v>
                </c:pt>
                <c:pt idx="25">
                  <c:v>-0.2676444529188679</c:v>
                </c:pt>
                <c:pt idx="26">
                  <c:v>-0.13696495684943397</c:v>
                </c:pt>
                <c:pt idx="27">
                  <c:v>-6.28546078E-3</c:v>
                </c:pt>
                <c:pt idx="28">
                  <c:v>0.1967344537481818</c:v>
                </c:pt>
                <c:pt idx="29">
                  <c:v>0.46742767311909089</c:v>
                </c:pt>
                <c:pt idx="30">
                  <c:v>0.73812089249000001</c:v>
                </c:pt>
                <c:pt idx="31">
                  <c:v>0.87646837082866658</c:v>
                </c:pt>
                <c:pt idx="32">
                  <c:v>1.0148158491673334</c:v>
                </c:pt>
                <c:pt idx="33">
                  <c:v>1.1185764579213333</c:v>
                </c:pt>
                <c:pt idx="34">
                  <c:v>1.25692393626</c:v>
                </c:pt>
                <c:pt idx="35">
                  <c:v>1.2295418158757143</c:v>
                </c:pt>
                <c:pt idx="36">
                  <c:v>1.1930323220300001</c:v>
                </c:pt>
                <c:pt idx="37">
                  <c:v>1.1656502016457142</c:v>
                </c:pt>
                <c:pt idx="38">
                  <c:v>1.1291407078</c:v>
                </c:pt>
                <c:pt idx="39">
                  <c:v>1.0381024009733333</c:v>
                </c:pt>
                <c:pt idx="40">
                  <c:v>0.94706409414666659</c:v>
                </c:pt>
                <c:pt idx="41">
                  <c:v>0.85602578732000001</c:v>
                </c:pt>
                <c:pt idx="42">
                  <c:v>0.68996479825090906</c:v>
                </c:pt>
                <c:pt idx="43">
                  <c:v>0.56541905644909085</c:v>
                </c:pt>
                <c:pt idx="44">
                  <c:v>0.39935806738000001</c:v>
                </c:pt>
                <c:pt idx="45">
                  <c:v>-2.1008602946381016E-2</c:v>
                </c:pt>
                <c:pt idx="46">
                  <c:v>-0.41238446842266674</c:v>
                </c:pt>
                <c:pt idx="47">
                  <c:v>-0.7167879193486667</c:v>
                </c:pt>
                <c:pt idx="48">
                  <c:v>-1.12265918725</c:v>
                </c:pt>
                <c:pt idx="49">
                  <c:v>-0.85151205655818185</c:v>
                </c:pt>
                <c:pt idx="50">
                  <c:v>-0.48998254896909094</c:v>
                </c:pt>
                <c:pt idx="51">
                  <c:v>-0.12845304137999999</c:v>
                </c:pt>
                <c:pt idx="52">
                  <c:v>-0.90154412012399998</c:v>
                </c:pt>
                <c:pt idx="53">
                  <c:v>-1.6746351988679999</c:v>
                </c:pt>
                <c:pt idx="54">
                  <c:v>-1.8126871772151429</c:v>
                </c:pt>
                <c:pt idx="55">
                  <c:v>-2.4477262776119999</c:v>
                </c:pt>
                <c:pt idx="56">
                  <c:v>-3.0275445866699999</c:v>
                </c:pt>
                <c:pt idx="57">
                  <c:v>-3.3783877201566663</c:v>
                </c:pt>
                <c:pt idx="58">
                  <c:v>-3.7292308536433332</c:v>
                </c:pt>
                <c:pt idx="59">
                  <c:v>-4.0800739871299996</c:v>
                </c:pt>
                <c:pt idx="60">
                  <c:v>-4.2682883305238457</c:v>
                </c:pt>
                <c:pt idx="61">
                  <c:v>-4.5035562597661531</c:v>
                </c:pt>
                <c:pt idx="62">
                  <c:v>-4.6917706031600002</c:v>
                </c:pt>
                <c:pt idx="63">
                  <c:v>-5.1864540551795555</c:v>
                </c:pt>
                <c:pt idx="64">
                  <c:v>-5.6811375071991108</c:v>
                </c:pt>
                <c:pt idx="65">
                  <c:v>-6.175820959218667</c:v>
                </c:pt>
                <c:pt idx="66">
                  <c:v>-6.2818245560800001</c:v>
                </c:pt>
                <c:pt idx="67">
                  <c:v>-6.2434259188391152</c:v>
                </c:pt>
                <c:pt idx="68">
                  <c:v>-6.19455492598708</c:v>
                </c:pt>
                <c:pt idx="69">
                  <c:v>-6.1456839331350439</c:v>
                </c:pt>
                <c:pt idx="70">
                  <c:v>-6.0845951920700001</c:v>
                </c:pt>
                <c:pt idx="71">
                  <c:v>-6.2120609097390913</c:v>
                </c:pt>
                <c:pt idx="72">
                  <c:v>-6.3820151999645462</c:v>
                </c:pt>
                <c:pt idx="73">
                  <c:v>-6.5519694901900003</c:v>
                </c:pt>
                <c:pt idx="74">
                  <c:v>-6.605633835079999</c:v>
                </c:pt>
                <c:pt idx="75">
                  <c:v>-6.6592981799699995</c:v>
                </c:pt>
                <c:pt idx="76">
                  <c:v>-6.71296252486</c:v>
                </c:pt>
                <c:pt idx="77">
                  <c:v>-6.7034622685061542</c:v>
                </c:pt>
                <c:pt idx="78">
                  <c:v>-6.6932834224127475</c:v>
                </c:pt>
                <c:pt idx="79">
                  <c:v>-6.6820866917100004</c:v>
                </c:pt>
                <c:pt idx="80">
                  <c:v>-6.5906980742457151</c:v>
                </c:pt>
                <c:pt idx="81">
                  <c:v>-6.5175871802742869</c:v>
                </c:pt>
                <c:pt idx="82">
                  <c:v>-6.4261985628099998</c:v>
                </c:pt>
                <c:pt idx="83">
                  <c:v>-5.8490777536399996</c:v>
                </c:pt>
                <c:pt idx="84">
                  <c:v>-5.2719569444700003</c:v>
                </c:pt>
                <c:pt idx="85">
                  <c:v>-4.6948361353000001</c:v>
                </c:pt>
                <c:pt idx="86">
                  <c:v>-4.5051628775035715</c:v>
                </c:pt>
                <c:pt idx="87">
                  <c:v>-4.3534242712664284</c:v>
                </c:pt>
                <c:pt idx="88">
                  <c:v>-4.1637510134699998</c:v>
                </c:pt>
                <c:pt idx="89">
                  <c:v>-3.8180513894133328</c:v>
                </c:pt>
                <c:pt idx="90">
                  <c:v>-3.4723517653566662</c:v>
                </c:pt>
                <c:pt idx="91">
                  <c:v>-3.1266521413000001</c:v>
                </c:pt>
                <c:pt idx="92">
                  <c:v>-2.8417489494923078</c:v>
                </c:pt>
                <c:pt idx="93">
                  <c:v>-2.6138263960461536</c:v>
                </c:pt>
                <c:pt idx="94">
                  <c:v>-2.3859038425999999</c:v>
                </c:pt>
                <c:pt idx="95">
                  <c:v>-2.4394157192107144</c:v>
                </c:pt>
                <c:pt idx="96">
                  <c:v>-2.4822252204992861</c:v>
                </c:pt>
                <c:pt idx="97">
                  <c:v>-2.5357370971100002</c:v>
                </c:pt>
                <c:pt idx="98">
                  <c:v>-2.6025992564515383</c:v>
                </c:pt>
                <c:pt idx="99">
                  <c:v>-2.6694614157930769</c:v>
                </c:pt>
                <c:pt idx="100">
                  <c:v>-2.75303911497</c:v>
                </c:pt>
                <c:pt idx="101">
                  <c:v>-2.6238207411638461</c:v>
                </c:pt>
                <c:pt idx="102">
                  <c:v>-2.4622977739061538</c:v>
                </c:pt>
                <c:pt idx="103">
                  <c:v>-2.3330794000999999</c:v>
                </c:pt>
                <c:pt idx="104">
                  <c:v>-3.0863292198692305</c:v>
                </c:pt>
                <c:pt idx="105">
                  <c:v>-3.8395790396384619</c:v>
                </c:pt>
                <c:pt idx="106">
                  <c:v>-4.7811413143500001</c:v>
                </c:pt>
                <c:pt idx="107">
                  <c:v>-5.2311248443284617</c:v>
                </c:pt>
                <c:pt idx="108">
                  <c:v>-5.6811083743069233</c:v>
                </c:pt>
                <c:pt idx="109">
                  <c:v>-6.24358778678</c:v>
                </c:pt>
                <c:pt idx="110">
                  <c:v>-6.6629745858292306</c:v>
                </c:pt>
                <c:pt idx="111">
                  <c:v>-7.3619525842446158</c:v>
                </c:pt>
                <c:pt idx="112">
                  <c:v>-8.0609305826599993</c:v>
                </c:pt>
                <c:pt idx="113">
                  <c:v>-9.0216695914107685</c:v>
                </c:pt>
                <c:pt idx="114">
                  <c:v>-10.22259335234923</c:v>
                </c:pt>
                <c:pt idx="115">
                  <c:v>-11.1833323611</c:v>
                </c:pt>
                <c:pt idx="116">
                  <c:v>-12.315422970823077</c:v>
                </c:pt>
                <c:pt idx="117">
                  <c:v>-13.447513580546154</c:v>
                </c:pt>
                <c:pt idx="118">
                  <c:v>-14.862626842699999</c:v>
                </c:pt>
                <c:pt idx="119">
                  <c:v>-15.278598660383077</c:v>
                </c:pt>
                <c:pt idx="120">
                  <c:v>-15.694570478066154</c:v>
                </c:pt>
                <c:pt idx="121">
                  <c:v>-16.214535250170002</c:v>
                </c:pt>
                <c:pt idx="122">
                  <c:v>-15.537129455625386</c:v>
                </c:pt>
                <c:pt idx="123">
                  <c:v>-14.690372212444615</c:v>
                </c:pt>
                <c:pt idx="124">
                  <c:v>-14.0129664179</c:v>
                </c:pt>
                <c:pt idx="125">
                  <c:v>-13.749923912829228</c:v>
                </c:pt>
                <c:pt idx="126">
                  <c:v>-13.421120781490767</c:v>
                </c:pt>
                <c:pt idx="127">
                  <c:v>-13.158078276419999</c:v>
                </c:pt>
                <c:pt idx="128">
                  <c:v>-12.915023091961537</c:v>
                </c:pt>
                <c:pt idx="129">
                  <c:v>-12.61120411138846</c:v>
                </c:pt>
                <c:pt idx="130">
                  <c:v>-12.368148926929999</c:v>
                </c:pt>
                <c:pt idx="131">
                  <c:v>-12.083482940128571</c:v>
                </c:pt>
                <c:pt idx="132">
                  <c:v>-11.8246956794</c:v>
                </c:pt>
                <c:pt idx="133">
                  <c:v>-11.58316090272</c:v>
                </c:pt>
                <c:pt idx="134">
                  <c:v>-11.557368802496924</c:v>
                </c:pt>
                <c:pt idx="135">
                  <c:v>-11.536735122318461</c:v>
                </c:pt>
                <c:pt idx="136">
                  <c:v>-11.51610144214</c:v>
                </c:pt>
                <c:pt idx="137">
                  <c:v>-9.9758870515092308</c:v>
                </c:pt>
                <c:pt idx="138">
                  <c:v>-8.7437155390046151</c:v>
                </c:pt>
                <c:pt idx="139">
                  <c:v>-7.5115440265000002</c:v>
                </c:pt>
                <c:pt idx="140">
                  <c:v>-7.4147524542415386</c:v>
                </c:pt>
                <c:pt idx="141">
                  <c:v>-7.2937629889184619</c:v>
                </c:pt>
                <c:pt idx="142">
                  <c:v>-7.1969714166600003</c:v>
                </c:pt>
                <c:pt idx="143">
                  <c:v>-6.5140959549600002</c:v>
                </c:pt>
                <c:pt idx="144">
                  <c:v>-5.9677955856000002</c:v>
                </c:pt>
                <c:pt idx="145">
                  <c:v>-5.4214952162400003</c:v>
                </c:pt>
                <c:pt idx="146">
                  <c:v>-5.4235705750361545</c:v>
                </c:pt>
                <c:pt idx="147">
                  <c:v>-5.4252308620730769</c:v>
                </c:pt>
                <c:pt idx="148">
                  <c:v>-5.4268911491100003</c:v>
                </c:pt>
                <c:pt idx="149">
                  <c:v>-5.2862467326633329</c:v>
                </c:pt>
                <c:pt idx="150">
                  <c:v>-5.1737311995059994</c:v>
                </c:pt>
                <c:pt idx="151">
                  <c:v>-5.0049578997699999</c:v>
                </c:pt>
                <c:pt idx="152">
                  <c:v>-5.2909083342509096</c:v>
                </c:pt>
                <c:pt idx="153">
                  <c:v>-5.6721755802254545</c:v>
                </c:pt>
                <c:pt idx="154">
                  <c:v>-6.0534428262000004</c:v>
                </c:pt>
                <c:pt idx="155">
                  <c:v>-5.8179113797076925</c:v>
                </c:pt>
                <c:pt idx="156">
                  <c:v>-5.6294862225138456</c:v>
                </c:pt>
                <c:pt idx="157">
                  <c:v>-5.4410610653199996</c:v>
                </c:pt>
                <c:pt idx="158">
                  <c:v>-5.3474170537914283</c:v>
                </c:pt>
                <c:pt idx="159">
                  <c:v>-5.2725018445685716</c:v>
                </c:pt>
                <c:pt idx="160">
                  <c:v>-5.1788578330400004</c:v>
                </c:pt>
                <c:pt idx="161">
                  <c:v>-3.9722084912218181</c:v>
                </c:pt>
                <c:pt idx="162">
                  <c:v>-1.86057214304</c:v>
                </c:pt>
                <c:pt idx="163">
                  <c:v>-2.0124129734839999</c:v>
                </c:pt>
                <c:pt idx="164">
                  <c:v>-2.1136401937799998</c:v>
                </c:pt>
                <c:pt idx="165">
                  <c:v>-2.24017421915</c:v>
                </c:pt>
                <c:pt idx="166">
                  <c:v>-2.6028144865042857</c:v>
                </c:pt>
                <c:pt idx="167">
                  <c:v>-2.8747946870200001</c:v>
                </c:pt>
                <c:pt idx="168">
                  <c:v>-2.8384789457378572</c:v>
                </c:pt>
                <c:pt idx="169">
                  <c:v>-2.7731106114299999</c:v>
                </c:pt>
                <c:pt idx="170">
                  <c:v>-2.8109533918585714</c:v>
                </c:pt>
                <c:pt idx="171">
                  <c:v>-2.83138849329</c:v>
                </c:pt>
                <c:pt idx="172">
                  <c:v>-2.9724210756431431</c:v>
                </c:pt>
                <c:pt idx="173">
                  <c:v>-3.0781955124079996</c:v>
                </c:pt>
                <c:pt idx="174">
                  <c:v>-3.1679435193600001</c:v>
                </c:pt>
                <c:pt idx="175">
                  <c:v>-4.963928631930834</c:v>
                </c:pt>
                <c:pt idx="176">
                  <c:v>-6.2467751409099996</c:v>
                </c:pt>
                <c:pt idx="177">
                  <c:v>-6.22476344761</c:v>
                </c:pt>
                <c:pt idx="178">
                  <c:v>-6.2027517543100004</c:v>
                </c:pt>
                <c:pt idx="179">
                  <c:v>-6.1851423996700001</c:v>
                </c:pt>
                <c:pt idx="180">
                  <c:v>-4.3312182815063638</c:v>
                </c:pt>
                <c:pt idx="181">
                  <c:v>-1.4267371630500001</c:v>
                </c:pt>
                <c:pt idx="182">
                  <c:v>-2.9482575560846667</c:v>
                </c:pt>
                <c:pt idx="183">
                  <c:v>-4.2795878999900001</c:v>
                </c:pt>
                <c:pt idx="184">
                  <c:v>-4.6810628321646153</c:v>
                </c:pt>
                <c:pt idx="185">
                  <c:v>-5.0251842026000002</c:v>
                </c:pt>
                <c:pt idx="186">
                  <c:v>-5.4599917141541106</c:v>
                </c:pt>
                <c:pt idx="187">
                  <c:v>-5.8238102442299997</c:v>
                </c:pt>
                <c:pt idx="188">
                  <c:v>-6.5516601174023075</c:v>
                </c:pt>
                <c:pt idx="189">
                  <c:v>-7.4008183027700003</c:v>
                </c:pt>
                <c:pt idx="190">
                  <c:v>-8.2245835319913336</c:v>
                </c:pt>
                <c:pt idx="191">
                  <c:v>-8.9453781075599998</c:v>
                </c:pt>
                <c:pt idx="192">
                  <c:v>-9.4589644973014266</c:v>
                </c:pt>
                <c:pt idx="193">
                  <c:v>-10.14374635029</c:v>
                </c:pt>
                <c:pt idx="194">
                  <c:v>-10.364482113765</c:v>
                </c:pt>
                <c:pt idx="195">
                  <c:v>-10.58521787724</c:v>
                </c:pt>
                <c:pt idx="196">
                  <c:v>-11.162098941135834</c:v>
                </c:pt>
                <c:pt idx="197">
                  <c:v>-11.96973243059</c:v>
                </c:pt>
                <c:pt idx="198">
                  <c:v>-11.784885496737999</c:v>
                </c:pt>
                <c:pt idx="199">
                  <c:v>-11.57363185805</c:v>
                </c:pt>
                <c:pt idx="200">
                  <c:v>-10.794350851673077</c:v>
                </c:pt>
                <c:pt idx="201">
                  <c:v>-10.126395703349999</c:v>
                </c:pt>
                <c:pt idx="202">
                  <c:v>-9.4229479563699989</c:v>
                </c:pt>
                <c:pt idx="203">
                  <c:v>-8.7195002093900005</c:v>
                </c:pt>
                <c:pt idx="204">
                  <c:v>-8.5855148410854536</c:v>
                </c:pt>
                <c:pt idx="205">
                  <c:v>-8.4247323991199998</c:v>
                </c:pt>
                <c:pt idx="206">
                  <c:v>-7.7295432082249995</c:v>
                </c:pt>
                <c:pt idx="207">
                  <c:v>-7.0343540173300001</c:v>
                </c:pt>
                <c:pt idx="208">
                  <c:v>-6.1272179751823082</c:v>
                </c:pt>
                <c:pt idx="209">
                  <c:v>-5.5602579488400004</c:v>
                </c:pt>
                <c:pt idx="210">
                  <c:v>-5.6516244161127274</c:v>
                </c:pt>
                <c:pt idx="211">
                  <c:v>-5.7277631388400003</c:v>
                </c:pt>
                <c:pt idx="212">
                  <c:v>-5.7468693457128577</c:v>
                </c:pt>
                <c:pt idx="213">
                  <c:v>-5.7723442882100002</c:v>
                </c:pt>
                <c:pt idx="214">
                  <c:v>-5.9113912941542859</c:v>
                </c:pt>
                <c:pt idx="215">
                  <c:v>-6.0967873020800001</c:v>
                </c:pt>
                <c:pt idx="216">
                  <c:v>-6.4076036829092304</c:v>
                </c:pt>
                <c:pt idx="217">
                  <c:v>-6.6740177236199996</c:v>
                </c:pt>
                <c:pt idx="218">
                  <c:v>-6.6186834569509081</c:v>
                </c:pt>
                <c:pt idx="219">
                  <c:v>-6.5725715680599999</c:v>
                </c:pt>
                <c:pt idx="220">
                  <c:v>-4.8828506523142856</c:v>
                </c:pt>
                <c:pt idx="221">
                  <c:v>-2.6298894313200001</c:v>
                </c:pt>
                <c:pt idx="222">
                  <c:v>-2.7212363600650002</c:v>
                </c:pt>
                <c:pt idx="223">
                  <c:v>-2.81258328881</c:v>
                </c:pt>
                <c:pt idx="224">
                  <c:v>-2.7094969113330767</c:v>
                </c:pt>
                <c:pt idx="225">
                  <c:v>-2.6211371592099999</c:v>
                </c:pt>
                <c:pt idx="226">
                  <c:v>-2.6762547338736358</c:v>
                </c:pt>
                <c:pt idx="227">
                  <c:v>-2.7423958234699999</c:v>
                </c:pt>
                <c:pt idx="228">
                  <c:v>-2.7785627921728571</c:v>
                </c:pt>
                <c:pt idx="229">
                  <c:v>-2.82678541711</c:v>
                </c:pt>
                <c:pt idx="230">
                  <c:v>-2.6858982399949998</c:v>
                </c:pt>
                <c:pt idx="231">
                  <c:v>-2.54501106288</c:v>
                </c:pt>
                <c:pt idx="232">
                  <c:v>-1.7878739917538464</c:v>
                </c:pt>
                <c:pt idx="233">
                  <c:v>-1.1388993593600001</c:v>
                </c:pt>
                <c:pt idx="234">
                  <c:v>-0.99253097879636365</c:v>
                </c:pt>
                <c:pt idx="235">
                  <c:v>-0.81688892211999997</c:v>
                </c:pt>
                <c:pt idx="236">
                  <c:v>-0.58313064033571416</c:v>
                </c:pt>
                <c:pt idx="237">
                  <c:v>-0.27145293128999998</c:v>
                </c:pt>
                <c:pt idx="238">
                  <c:v>-0.21311231352999999</c:v>
                </c:pt>
                <c:pt idx="239">
                  <c:v>-0.15477169577</c:v>
                </c:pt>
                <c:pt idx="240">
                  <c:v>0.55210991816846167</c:v>
                </c:pt>
                <c:pt idx="241">
                  <c:v>1.3768051344300001</c:v>
                </c:pt>
                <c:pt idx="242">
                  <c:v>0.86851261778454547</c:v>
                </c:pt>
                <c:pt idx="243">
                  <c:v>0.25856159780999999</c:v>
                </c:pt>
                <c:pt idx="244">
                  <c:v>0.62693986149857128</c:v>
                </c:pt>
                <c:pt idx="245">
                  <c:v>1.1181108797499999</c:v>
                </c:pt>
                <c:pt idx="246">
                  <c:v>1.5334610845899999</c:v>
                </c:pt>
                <c:pt idx="247">
                  <c:v>1.94881128943</c:v>
                </c:pt>
                <c:pt idx="248">
                  <c:v>1.6887645654850001</c:v>
                </c:pt>
                <c:pt idx="249">
                  <c:v>1.4287178415399999</c:v>
                </c:pt>
                <c:pt idx="250">
                  <c:v>1.283955483515</c:v>
                </c:pt>
                <c:pt idx="251">
                  <c:v>1.1391931254900001</c:v>
                </c:pt>
                <c:pt idx="252">
                  <c:v>0.95946964077333352</c:v>
                </c:pt>
                <c:pt idx="253">
                  <c:v>0.70785676217000004</c:v>
                </c:pt>
                <c:pt idx="254">
                  <c:v>0.70311185326500003</c:v>
                </c:pt>
                <c:pt idx="255">
                  <c:v>0.69836694436000002</c:v>
                </c:pt>
                <c:pt idx="256">
                  <c:v>0.68297193149000002</c:v>
                </c:pt>
                <c:pt idx="257">
                  <c:v>0.66757691862000001</c:v>
                </c:pt>
                <c:pt idx="258">
                  <c:v>0.48015928969499999</c:v>
                </c:pt>
                <c:pt idx="259">
                  <c:v>0.29274166077000002</c:v>
                </c:pt>
                <c:pt idx="260">
                  <c:v>-0.63680686073833326</c:v>
                </c:pt>
                <c:pt idx="261">
                  <c:v>-1.93817479085</c:v>
                </c:pt>
                <c:pt idx="262">
                  <c:v>-2.5091766765500001</c:v>
                </c:pt>
                <c:pt idx="263">
                  <c:v>-3.08017856225</c:v>
                </c:pt>
                <c:pt idx="264">
                  <c:v>-3.3093536379349997</c:v>
                </c:pt>
                <c:pt idx="265">
                  <c:v>-3.5385287136199999</c:v>
                </c:pt>
                <c:pt idx="266">
                  <c:v>-3.6549402794599999</c:v>
                </c:pt>
                <c:pt idx="267">
                  <c:v>-3.7519499176600002</c:v>
                </c:pt>
                <c:pt idx="268">
                  <c:v>-3.8715219448423914</c:v>
                </c:pt>
                <c:pt idx="269">
                  <c:v>-4.0138695962500002</c:v>
                </c:pt>
                <c:pt idx="270">
                  <c:v>-3.9083436030295235</c:v>
                </c:pt>
                <c:pt idx="271">
                  <c:v>-3.81241088192</c:v>
                </c:pt>
                <c:pt idx="272">
                  <c:v>-4.0590691517610988</c:v>
                </c:pt>
                <c:pt idx="273">
                  <c:v>-4.3598719198599998</c:v>
                </c:pt>
                <c:pt idx="274">
                  <c:v>-4.1713598591918686</c:v>
                </c:pt>
                <c:pt idx="275">
                  <c:v>-4.0024844715099999</c:v>
                </c:pt>
                <c:pt idx="276">
                  <c:v>-3.5412961635100002</c:v>
                </c:pt>
                <c:pt idx="277">
                  <c:v>-2.9715929595100001</c:v>
                </c:pt>
                <c:pt idx="278">
                  <c:v>-2.9573638469684109</c:v>
                </c:pt>
                <c:pt idx="279">
                  <c:v>-2.9405212239599998</c:v>
                </c:pt>
                <c:pt idx="280">
                  <c:v>-3.1560801150523594</c:v>
                </c:pt>
                <c:pt idx="281">
                  <c:v>-3.3487072092200001</c:v>
                </c:pt>
                <c:pt idx="282">
                  <c:v>-2.9478780448584621</c:v>
                </c:pt>
                <c:pt idx="283">
                  <c:v>-2.3065513818799999</c:v>
                </c:pt>
                <c:pt idx="284">
                  <c:v>-1.9488106756208534</c:v>
                </c:pt>
                <c:pt idx="285">
                  <c:v>-1.4684160129299999</c:v>
                </c:pt>
                <c:pt idx="286">
                  <c:v>-1.3373229397437254</c:v>
                </c:pt>
                <c:pt idx="287">
                  <c:v>-1.1645184341799999</c:v>
                </c:pt>
                <c:pt idx="288">
                  <c:v>-0.72160289422087909</c:v>
                </c:pt>
                <c:pt idx="289">
                  <c:v>-0.30695855894000001</c:v>
                </c:pt>
                <c:pt idx="290">
                  <c:v>-0.14131636584337079</c:v>
                </c:pt>
                <c:pt idx="291">
                  <c:v>6.1595320699999997E-2</c:v>
                </c:pt>
                <c:pt idx="292">
                  <c:v>0.30884643165454551</c:v>
                </c:pt>
                <c:pt idx="293">
                  <c:v>0.60554776480000005</c:v>
                </c:pt>
                <c:pt idx="294">
                  <c:v>0.59420767790000006</c:v>
                </c:pt>
                <c:pt idx="295">
                  <c:v>0.58286759099999996</c:v>
                </c:pt>
                <c:pt idx="296">
                  <c:v>0.19351147692923071</c:v>
                </c:pt>
                <c:pt idx="297">
                  <c:v>-0.26073732282000001</c:v>
                </c:pt>
                <c:pt idx="298">
                  <c:v>-0.16872999054500001</c:v>
                </c:pt>
                <c:pt idx="299">
                  <c:v>-3.9919725359999998E-2</c:v>
                </c:pt>
                <c:pt idx="300">
                  <c:v>-0.14864751579645569</c:v>
                </c:pt>
                <c:pt idx="301">
                  <c:v>-0.27851682103999997</c:v>
                </c:pt>
                <c:pt idx="302">
                  <c:v>-9.1226090247207181E-2</c:v>
                </c:pt>
                <c:pt idx="303">
                  <c:v>9.9469926560000005E-2</c:v>
                </c:pt>
                <c:pt idx="304">
                  <c:v>0.27718851742736261</c:v>
                </c:pt>
                <c:pt idx="305">
                  <c:v>0.49391850629</c:v>
                </c:pt>
                <c:pt idx="306">
                  <c:v>0.56288459566879512</c:v>
                </c:pt>
                <c:pt idx="307">
                  <c:v>0.66227690095000002</c:v>
                </c:pt>
                <c:pt idx="308">
                  <c:v>0.97200086159714283</c:v>
                </c:pt>
                <c:pt idx="309">
                  <c:v>1.3849661424599999</c:v>
                </c:pt>
                <c:pt idx="310">
                  <c:v>1.488881926115283</c:v>
                </c:pt>
                <c:pt idx="311">
                  <c:v>1.609763552</c:v>
                </c:pt>
                <c:pt idx="312">
                  <c:v>1.6625726989457146</c:v>
                </c:pt>
                <c:pt idx="313">
                  <c:v>1.7269740976600001</c:v>
                </c:pt>
                <c:pt idx="314">
                  <c:v>1.66886375749</c:v>
                </c:pt>
                <c:pt idx="315">
                  <c:v>1.6079187665800001</c:v>
                </c:pt>
                <c:pt idx="316">
                  <c:v>1.8092908629540965</c:v>
                </c:pt>
                <c:pt idx="317">
                  <c:v>2.0854583094099999</c:v>
                </c:pt>
                <c:pt idx="318">
                  <c:v>2.2411298409896228</c:v>
                </c:pt>
                <c:pt idx="319">
                  <c:v>2.3801222799000001</c:v>
                </c:pt>
                <c:pt idx="320">
                  <c:v>2.5756100400229673</c:v>
                </c:pt>
                <c:pt idx="321">
                  <c:v>2.8140097474900001</c:v>
                </c:pt>
                <c:pt idx="322">
                  <c:v>2.9238752123502199</c:v>
                </c:pt>
                <c:pt idx="323">
                  <c:v>3.0578574865700001</c:v>
                </c:pt>
                <c:pt idx="324">
                  <c:v>3.0744711026307794</c:v>
                </c:pt>
                <c:pt idx="325">
                  <c:v>3.0954824405900001</c:v>
                </c:pt>
                <c:pt idx="326">
                  <c:v>3.3495924089942859</c:v>
                </c:pt>
                <c:pt idx="327">
                  <c:v>3.5806014711800001</c:v>
                </c:pt>
                <c:pt idx="328">
                  <c:v>3.2363425280998968</c:v>
                </c:pt>
                <c:pt idx="329">
                  <c:v>2.7661351912100001</c:v>
                </c:pt>
                <c:pt idx="330">
                  <c:v>2.63184304424</c:v>
                </c:pt>
                <c:pt idx="331">
                  <c:v>2.49755089727</c:v>
                </c:pt>
                <c:pt idx="332">
                  <c:v>2.8533797882507694</c:v>
                </c:pt>
                <c:pt idx="333">
                  <c:v>3.2905409971699999</c:v>
                </c:pt>
                <c:pt idx="334">
                  <c:v>3.5648245170328567</c:v>
                </c:pt>
                <c:pt idx="335">
                  <c:v>3.8905361968699999</c:v>
                </c:pt>
                <c:pt idx="336">
                  <c:v>3.8786995804296902</c:v>
                </c:pt>
                <c:pt idx="337">
                  <c:v>3.8625324945599999</c:v>
                </c:pt>
                <c:pt idx="338">
                  <c:v>3.8349495490000001</c:v>
                </c:pt>
                <c:pt idx="339">
                  <c:v>3.8073666034400002</c:v>
                </c:pt>
                <c:pt idx="340">
                  <c:v>3.211314006628462</c:v>
                </c:pt>
                <c:pt idx="341">
                  <c:v>2.4790208162599998</c:v>
                </c:pt>
                <c:pt idx="342">
                  <c:v>2.2488443331984613</c:v>
                </c:pt>
                <c:pt idx="343">
                  <c:v>1.9803051029600001</c:v>
                </c:pt>
                <c:pt idx="344">
                  <c:v>1.0436564788854545</c:v>
                </c:pt>
                <c:pt idx="345">
                  <c:v>-0.22750951092999999</c:v>
                </c:pt>
                <c:pt idx="346">
                  <c:v>-0.81128038299052641</c:v>
                </c:pt>
                <c:pt idx="347">
                  <c:v>-1.28385680323</c:v>
                </c:pt>
                <c:pt idx="348">
                  <c:v>-1.2420188705091668</c:v>
                </c:pt>
                <c:pt idx="349">
                  <c:v>-1.1834457647000001</c:v>
                </c:pt>
                <c:pt idx="350">
                  <c:v>-0.66970382444499998</c:v>
                </c:pt>
                <c:pt idx="351">
                  <c:v>-0.15596188419000001</c:v>
                </c:pt>
                <c:pt idx="352">
                  <c:v>-0.52702713710836735</c:v>
                </c:pt>
                <c:pt idx="353">
                  <c:v>-0.88324977990999998</c:v>
                </c:pt>
                <c:pt idx="354">
                  <c:v>-0.80801099059499992</c:v>
                </c:pt>
                <c:pt idx="355">
                  <c:v>-0.73277220127999998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FC-4D97-9959-EF7F665A649C}"/>
            </c:ext>
          </c:extLst>
        </c:ser>
        <c:ser>
          <c:idx val="1"/>
          <c:order val="1"/>
          <c:tx>
            <c:v>Greenbook original data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frequency'!$L$3:$L$368</c:f>
              <c:numCache>
                <c:formatCode>0.0</c:formatCode>
                <c:ptCount val="366"/>
                <c:pt idx="233">
                  <c:v>-1.1060947359424949</c:v>
                </c:pt>
                <c:pt idx="234">
                  <c:v>-1.2072581234269248</c:v>
                </c:pt>
                <c:pt idx="235">
                  <c:v>-0.80321716972642665</c:v>
                </c:pt>
                <c:pt idx="236">
                  <c:v>-0.80321716972642665</c:v>
                </c:pt>
                <c:pt idx="237">
                  <c:v>-0.30045090202987246</c:v>
                </c:pt>
                <c:pt idx="238">
                  <c:v>-0.20020026706730792</c:v>
                </c:pt>
                <c:pt idx="239">
                  <c:v>-0.20020026706730792</c:v>
                </c:pt>
                <c:pt idx="240">
                  <c:v>0.19980026626730579</c:v>
                </c:pt>
                <c:pt idx="241">
                  <c:v>0.39920212695374568</c:v>
                </c:pt>
                <c:pt idx="242">
                  <c:v>0.39920212695374568</c:v>
                </c:pt>
                <c:pt idx="243">
                  <c:v>0.29955089797983708</c:v>
                </c:pt>
                <c:pt idx="244">
                  <c:v>0.39920212695374568</c:v>
                </c:pt>
                <c:pt idx="245">
                  <c:v>0.19980026626730579</c:v>
                </c:pt>
                <c:pt idx="246">
                  <c:v>0.19980026626730579</c:v>
                </c:pt>
                <c:pt idx="247">
                  <c:v>0.99503308531680923</c:v>
                </c:pt>
                <c:pt idx="248">
                  <c:v>0.79681696491768816</c:v>
                </c:pt>
                <c:pt idx="249">
                  <c:v>1.0346292054144268</c:v>
                </c:pt>
                <c:pt idx="250">
                  <c:v>1.1928570865273813</c:v>
                </c:pt>
                <c:pt idx="251">
                  <c:v>1.0939940038334264</c:v>
                </c:pt>
                <c:pt idx="252">
                  <c:v>1.1928570865273813</c:v>
                </c:pt>
                <c:pt idx="253">
                  <c:v>0.6975613736425138</c:v>
                </c:pt>
                <c:pt idx="254">
                  <c:v>0.79681696491768816</c:v>
                </c:pt>
                <c:pt idx="255">
                  <c:v>0.6975613736425138</c:v>
                </c:pt>
                <c:pt idx="256">
                  <c:v>0.59820716775474692</c:v>
                </c:pt>
                <c:pt idx="257">
                  <c:v>0.6975613736425138</c:v>
                </c:pt>
                <c:pt idx="258">
                  <c:v>0.49875415110389681</c:v>
                </c:pt>
                <c:pt idx="259">
                  <c:v>0.29955089797983708</c:v>
                </c:pt>
                <c:pt idx="260">
                  <c:v>0.29955089797983708</c:v>
                </c:pt>
                <c:pt idx="261">
                  <c:v>-1.9182819416773986</c:v>
                </c:pt>
                <c:pt idx="262">
                  <c:v>-1.9182819416773986</c:v>
                </c:pt>
                <c:pt idx="263">
                  <c:v>-3.0459207484708575</c:v>
                </c:pt>
                <c:pt idx="264">
                  <c:v>-3.0459207484708575</c:v>
                </c:pt>
                <c:pt idx="265">
                  <c:v>-3.5627177643151162</c:v>
                </c:pt>
                <c:pt idx="266">
                  <c:v>-3.6663984371591472</c:v>
                </c:pt>
                <c:pt idx="267">
                  <c:v>-3.7701867184011526</c:v>
                </c:pt>
                <c:pt idx="268">
                  <c:v>-3.9780870011844596</c:v>
                </c:pt>
                <c:pt idx="269">
                  <c:v>-4.1864204098698874</c:v>
                </c:pt>
                <c:pt idx="270">
                  <c:v>-3.8740828316430593</c:v>
                </c:pt>
                <c:pt idx="271">
                  <c:v>-3.7701867184011526</c:v>
                </c:pt>
                <c:pt idx="272">
                  <c:v>-3.6663984371591472</c:v>
                </c:pt>
                <c:pt idx="273">
                  <c:v>-4.1864204098698874</c:v>
                </c:pt>
                <c:pt idx="274">
                  <c:v>-4.1864204098698874</c:v>
                </c:pt>
                <c:pt idx="275">
                  <c:v>-3.9780870011844596</c:v>
                </c:pt>
                <c:pt idx="276">
                  <c:v>-3.6663984371591472</c:v>
                </c:pt>
                <c:pt idx="277">
                  <c:v>-3.0459207484708575</c:v>
                </c:pt>
                <c:pt idx="278">
                  <c:v>-2.8399474521698003</c:v>
                </c:pt>
                <c:pt idx="279">
                  <c:v>-2.9428810690812166</c:v>
                </c:pt>
                <c:pt idx="280">
                  <c:v>-3.2523191705560062</c:v>
                </c:pt>
                <c:pt idx="281">
                  <c:v>-3.3556783528842753</c:v>
                </c:pt>
                <c:pt idx="282">
                  <c:v>-2.4292692569044587</c:v>
                </c:pt>
                <c:pt idx="283">
                  <c:v>-2.3268626939354329</c:v>
                </c:pt>
                <c:pt idx="284">
                  <c:v>-2.3268626939354329</c:v>
                </c:pt>
                <c:pt idx="285">
                  <c:v>-1.5113637810048184</c:v>
                </c:pt>
                <c:pt idx="286">
                  <c:v>-1.1060947359424949</c:v>
                </c:pt>
                <c:pt idx="287">
                  <c:v>-1.2072581234269248</c:v>
                </c:pt>
                <c:pt idx="288">
                  <c:v>-1.0050335853501451</c:v>
                </c:pt>
                <c:pt idx="289">
                  <c:v>-0.30045090202987246</c:v>
                </c:pt>
                <c:pt idx="290">
                  <c:v>-0.30045090202987246</c:v>
                </c:pt>
                <c:pt idx="291">
                  <c:v>9.9950033308342318E-2</c:v>
                </c:pt>
                <c:pt idx="292">
                  <c:v>0.19980026626730579</c:v>
                </c:pt>
                <c:pt idx="293">
                  <c:v>0.59820716775474692</c:v>
                </c:pt>
                <c:pt idx="294">
                  <c:v>0.49875415110389681</c:v>
                </c:pt>
                <c:pt idx="295">
                  <c:v>0.59820716775474692</c:v>
                </c:pt>
                <c:pt idx="296">
                  <c:v>0.19980026626730579</c:v>
                </c:pt>
                <c:pt idx="297">
                  <c:v>-0.30045090202987246</c:v>
                </c:pt>
                <c:pt idx="298">
                  <c:v>-0.10005003335835344</c:v>
                </c:pt>
                <c:pt idx="299">
                  <c:v>0</c:v>
                </c:pt>
                <c:pt idx="300">
                  <c:v>0.29955089797983708</c:v>
                </c:pt>
                <c:pt idx="301">
                  <c:v>0</c:v>
                </c:pt>
                <c:pt idx="302">
                  <c:v>-0.30045090202987246</c:v>
                </c:pt>
                <c:pt idx="303">
                  <c:v>0</c:v>
                </c:pt>
                <c:pt idx="304">
                  <c:v>0</c:v>
                </c:pt>
                <c:pt idx="305">
                  <c:v>0.39920212695374568</c:v>
                </c:pt>
                <c:pt idx="306">
                  <c:v>0.59820716775474692</c:v>
                </c:pt>
                <c:pt idx="307">
                  <c:v>0.6975613736425138</c:v>
                </c:pt>
                <c:pt idx="308">
                  <c:v>0.6975613736425138</c:v>
                </c:pt>
                <c:pt idx="309">
                  <c:v>1.0939940038334264</c:v>
                </c:pt>
                <c:pt idx="310">
                  <c:v>1.0939940038334264</c:v>
                </c:pt>
                <c:pt idx="311">
                  <c:v>1.6857117066422806</c:v>
                </c:pt>
                <c:pt idx="312">
                  <c:v>1.6857117066422806</c:v>
                </c:pt>
                <c:pt idx="313">
                  <c:v>1.8821754240587667</c:v>
                </c:pt>
                <c:pt idx="314">
                  <c:v>1.8821754240587667</c:v>
                </c:pt>
                <c:pt idx="315">
                  <c:v>1.5873349156290164</c:v>
                </c:pt>
                <c:pt idx="316">
                  <c:v>1.5873349156290164</c:v>
                </c:pt>
                <c:pt idx="317">
                  <c:v>1.8821754240587667</c:v>
                </c:pt>
                <c:pt idx="318">
                  <c:v>1.8821754240587667</c:v>
                </c:pt>
                <c:pt idx="319">
                  <c:v>1.9802627296179729</c:v>
                </c:pt>
                <c:pt idx="320">
                  <c:v>2.078253918252841</c:v>
                </c:pt>
                <c:pt idx="321">
                  <c:v>1.8821754240587667</c:v>
                </c:pt>
                <c:pt idx="322">
                  <c:v>1.9802627296179729</c:v>
                </c:pt>
                <c:pt idx="323">
                  <c:v>2.1761491781512712</c:v>
                </c:pt>
                <c:pt idx="324">
                  <c:v>2.273948696948934</c:v>
                </c:pt>
                <c:pt idx="325">
                  <c:v>2.7615167032973389</c:v>
                </c:pt>
                <c:pt idx="326">
                  <c:v>2.5667746748577813</c:v>
                </c:pt>
                <c:pt idx="327">
                  <c:v>2.6641930946421093</c:v>
                </c:pt>
                <c:pt idx="328">
                  <c:v>2.7615167032973389</c:v>
                </c:pt>
                <c:pt idx="329">
                  <c:v>2.3716526617316065</c:v>
                </c:pt>
                <c:pt idx="330">
                  <c:v>2.273948696948934</c:v>
                </c:pt>
                <c:pt idx="331">
                  <c:v>2.273948696948934</c:v>
                </c:pt>
                <c:pt idx="332">
                  <c:v>1.8821754240587667</c:v>
                </c:pt>
                <c:pt idx="333">
                  <c:v>2.273948696948934</c:v>
                </c:pt>
                <c:pt idx="334">
                  <c:v>2.6641930946421093</c:v>
                </c:pt>
                <c:pt idx="335">
                  <c:v>2.8587456851912472</c:v>
                </c:pt>
                <c:pt idx="336">
                  <c:v>3.0529205034822793</c:v>
                </c:pt>
                <c:pt idx="337">
                  <c:v>2.4692612590371414</c:v>
                </c:pt>
                <c:pt idx="338">
                  <c:v>2.1761491781512712</c:v>
                </c:pt>
                <c:pt idx="339">
                  <c:v>1.8821754240587667</c:v>
                </c:pt>
                <c:pt idx="340">
                  <c:v>1.7839918128331016</c:v>
                </c:pt>
                <c:pt idx="341">
                  <c:v>1.1928570865273813</c:v>
                </c:pt>
                <c:pt idx="342">
                  <c:v>0.99503308531680923</c:v>
                </c:pt>
                <c:pt idx="343">
                  <c:v>0.6975613736425138</c:v>
                </c:pt>
                <c:pt idx="344">
                  <c:v>0.59820716775474692</c:v>
                </c:pt>
                <c:pt idx="345">
                  <c:v>0</c:v>
                </c:pt>
                <c:pt idx="346">
                  <c:v>0.19980026626730579</c:v>
                </c:pt>
                <c:pt idx="347">
                  <c:v>-0.50125418235442865</c:v>
                </c:pt>
                <c:pt idx="348">
                  <c:v>-0.70246149369644661</c:v>
                </c:pt>
                <c:pt idx="349">
                  <c:v>-1.5113637810048184</c:v>
                </c:pt>
                <c:pt idx="350">
                  <c:v>-1.4098924379501647</c:v>
                </c:pt>
                <c:pt idx="351">
                  <c:v>-1.3085239548655481</c:v>
                </c:pt>
                <c:pt idx="352">
                  <c:v>-1.3085239548655481</c:v>
                </c:pt>
                <c:pt idx="353">
                  <c:v>-1.5113637810048184</c:v>
                </c:pt>
                <c:pt idx="354">
                  <c:v>-1.4098924379501647</c:v>
                </c:pt>
                <c:pt idx="355">
                  <c:v>-1.3085239548655481</c:v>
                </c:pt>
                <c:pt idx="356">
                  <c:v>-1.3085239548655481</c:v>
                </c:pt>
                <c:pt idx="357">
                  <c:v>-2.3268626939354329</c:v>
                </c:pt>
                <c:pt idx="358">
                  <c:v>-2.1223636451626686</c:v>
                </c:pt>
                <c:pt idx="359">
                  <c:v>-2.3268626939354329</c:v>
                </c:pt>
                <c:pt idx="360">
                  <c:v>-2.3268626939354329</c:v>
                </c:pt>
                <c:pt idx="361">
                  <c:v>-2.53178079842899</c:v>
                </c:pt>
                <c:pt idx="362">
                  <c:v>-2.9428810690812166</c:v>
                </c:pt>
                <c:pt idx="363">
                  <c:v>-2.2245608947319737</c:v>
                </c:pt>
                <c:pt idx="364">
                  <c:v>-2.1223636451626686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AFC-4D97-9959-EF7F665A6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03168"/>
        <c:axId val="77317248"/>
      </c:lineChart>
      <c:dateAx>
        <c:axId val="77303168"/>
        <c:scaling>
          <c:orientation val="minMax"/>
          <c:max val="38353"/>
          <c:min val="24108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7317248"/>
        <c:crosses val="autoZero"/>
        <c:auto val="1"/>
        <c:lblOffset val="100"/>
        <c:baseTimeUnit val="days"/>
        <c:majorUnit val="2"/>
        <c:majorTimeUnit val="years"/>
        <c:minorUnit val="1"/>
        <c:minorTimeUnit val="years"/>
      </c:dateAx>
      <c:valAx>
        <c:axId val="77317248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77303168"/>
        <c:crossesAt val="23743"/>
        <c:crossBetween val="between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50621669626998"/>
          <c:y val="0.86616375217939201"/>
          <c:w val="0.43339253996447602"/>
          <c:h val="0.11363664387193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en-US"/>
              <a:t>Output Gap t|t+3</a:t>
            </a:r>
          </a:p>
        </c:rich>
      </c:tx>
      <c:layout>
        <c:manualLayout>
          <c:xMode val="edge"/>
          <c:yMode val="edge"/>
          <c:x val="0.39431616341030196"/>
          <c:y val="3.00926606188978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90941385435173E-2"/>
          <c:y val="0.13425956276123671"/>
          <c:w val="0.8579040852575488"/>
          <c:h val="0.70833493456790397"/>
        </c:manualLayout>
      </c:layout>
      <c:lineChart>
        <c:grouping val="standard"/>
        <c:varyColors val="0"/>
        <c:ser>
          <c:idx val="0"/>
          <c:order val="0"/>
          <c:tx>
            <c:v>Orphanides data interpolated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frequency'!$H$3:$H$368</c:f>
              <c:numCache>
                <c:formatCode>0.0</c:formatCode>
                <c:ptCount val="366"/>
                <c:pt idx="38">
                  <c:v>-0.84924821720499999</c:v>
                </c:pt>
                <c:pt idx="39">
                  <c:v>-0.80676562174166655</c:v>
                </c:pt>
                <c:pt idx="40">
                  <c:v>-0.76428302627833333</c:v>
                </c:pt>
                <c:pt idx="41">
                  <c:v>-0.721800430815</c:v>
                </c:pt>
                <c:pt idx="42">
                  <c:v>-1.5657404609230001</c:v>
                </c:pt>
                <c:pt idx="43">
                  <c:v>-2.1986954835039998</c:v>
                </c:pt>
                <c:pt idx="44">
                  <c:v>-3.0426355136119998</c:v>
                </c:pt>
                <c:pt idx="45">
                  <c:v>-3.5055347490929236</c:v>
                </c:pt>
                <c:pt idx="46">
                  <c:v>-3.9365098993682661</c:v>
                </c:pt>
                <c:pt idx="47">
                  <c:v>-4.2717127940268664</c:v>
                </c:pt>
                <c:pt idx="48">
                  <c:v>-4.7186499869049996</c:v>
                </c:pt>
                <c:pt idx="49">
                  <c:v>-4.3318921413018181</c:v>
                </c:pt>
                <c:pt idx="50">
                  <c:v>-3.816215013830909</c:v>
                </c:pt>
                <c:pt idx="51">
                  <c:v>-3.3005378863599999</c:v>
                </c:pt>
                <c:pt idx="52">
                  <c:v>-3.7252212049479998</c:v>
                </c:pt>
                <c:pt idx="53">
                  <c:v>-4.1499045235359997</c:v>
                </c:pt>
                <c:pt idx="54">
                  <c:v>-4.2257408304267141</c:v>
                </c:pt>
                <c:pt idx="55">
                  <c:v>-4.574587842124</c:v>
                </c:pt>
                <c:pt idx="56">
                  <c:v>-4.8931003310649999</c:v>
                </c:pt>
                <c:pt idx="57">
                  <c:v>-5.1264719769766662</c:v>
                </c:pt>
                <c:pt idx="58">
                  <c:v>-5.3598436228883326</c:v>
                </c:pt>
                <c:pt idx="59">
                  <c:v>-5.5932152687999999</c:v>
                </c:pt>
                <c:pt idx="60">
                  <c:v>-5.9584492147833847</c:v>
                </c:pt>
                <c:pt idx="61">
                  <c:v>-6.4149916472626147</c:v>
                </c:pt>
                <c:pt idx="62">
                  <c:v>-6.7802255932459996</c:v>
                </c:pt>
                <c:pt idx="63">
                  <c:v>-6.7124668690747109</c:v>
                </c:pt>
                <c:pt idx="64">
                  <c:v>-6.6447081449034222</c:v>
                </c:pt>
                <c:pt idx="65">
                  <c:v>-6.5769494207321335</c:v>
                </c:pt>
                <c:pt idx="66">
                  <c:v>-6.5624296941239999</c:v>
                </c:pt>
                <c:pt idx="67">
                  <c:v>-6.4148249929938945</c:v>
                </c:pt>
                <c:pt idx="68">
                  <c:v>-6.2269644642828492</c:v>
                </c:pt>
                <c:pt idx="69">
                  <c:v>-6.0391039355718048</c:v>
                </c:pt>
                <c:pt idx="70">
                  <c:v>-5.8042782746829999</c:v>
                </c:pt>
                <c:pt idx="71">
                  <c:v>-5.5220906726161818</c:v>
                </c:pt>
                <c:pt idx="72">
                  <c:v>-5.1458405365270909</c:v>
                </c:pt>
                <c:pt idx="73">
                  <c:v>-4.7695904004380001</c:v>
                </c:pt>
                <c:pt idx="74">
                  <c:v>-4.7946595715329998</c:v>
                </c:pt>
                <c:pt idx="75">
                  <c:v>-4.8197287426279996</c:v>
                </c:pt>
                <c:pt idx="76">
                  <c:v>-4.8447979137230002</c:v>
                </c:pt>
                <c:pt idx="77">
                  <c:v>-4.7855564406722308</c:v>
                </c:pt>
                <c:pt idx="78">
                  <c:v>-4.72208343383212</c:v>
                </c:pt>
                <c:pt idx="79">
                  <c:v>-4.6522631263080001</c:v>
                </c:pt>
                <c:pt idx="80">
                  <c:v>-4.6935296520955001</c:v>
                </c:pt>
                <c:pt idx="81">
                  <c:v>-4.7265428727255001</c:v>
                </c:pt>
                <c:pt idx="82">
                  <c:v>-4.7678093985130001</c:v>
                </c:pt>
                <c:pt idx="83">
                  <c:v>-4.0357692396919997</c:v>
                </c:pt>
                <c:pt idx="84">
                  <c:v>-3.3037290808709998</c:v>
                </c:pt>
                <c:pt idx="85">
                  <c:v>-2.5716889220499999</c:v>
                </c:pt>
                <c:pt idx="86">
                  <c:v>-2.3827431191396427</c:v>
                </c:pt>
                <c:pt idx="87">
                  <c:v>-2.2315864768113571</c:v>
                </c:pt>
                <c:pt idx="88">
                  <c:v>-2.0426406739009999</c:v>
                </c:pt>
                <c:pt idx="89">
                  <c:v>-2.0453007617236665</c:v>
                </c:pt>
                <c:pt idx="90">
                  <c:v>-2.0479608495463331</c:v>
                </c:pt>
                <c:pt idx="91">
                  <c:v>-2.0506209373690001</c:v>
                </c:pt>
                <c:pt idx="92">
                  <c:v>-2.3745259825536156</c:v>
                </c:pt>
                <c:pt idx="93">
                  <c:v>-2.6336500187013074</c:v>
                </c:pt>
                <c:pt idx="94">
                  <c:v>-2.8927740548489997</c:v>
                </c:pt>
                <c:pt idx="95">
                  <c:v>-3.4565740646647143</c:v>
                </c:pt>
                <c:pt idx="96">
                  <c:v>-3.9076140725172861</c:v>
                </c:pt>
                <c:pt idx="97">
                  <c:v>-4.4714140823330002</c:v>
                </c:pt>
                <c:pt idx="98">
                  <c:v>-4.3800430219536155</c:v>
                </c:pt>
                <c:pt idx="99">
                  <c:v>-4.2886719615742308</c:v>
                </c:pt>
                <c:pt idx="100">
                  <c:v>-4.1744581361000002</c:v>
                </c:pt>
                <c:pt idx="101">
                  <c:v>-4.7818895738486153</c:v>
                </c:pt>
                <c:pt idx="102">
                  <c:v>-5.5411788710343846</c:v>
                </c:pt>
                <c:pt idx="103">
                  <c:v>-6.1486103087829997</c:v>
                </c:pt>
                <c:pt idx="104">
                  <c:v>-6.3739531034211536</c:v>
                </c:pt>
                <c:pt idx="105">
                  <c:v>-6.5992958980593084</c:v>
                </c:pt>
                <c:pt idx="106">
                  <c:v>-6.8809743913570003</c:v>
                </c:pt>
                <c:pt idx="107">
                  <c:v>-8.2166569865877683</c:v>
                </c:pt>
                <c:pt idx="108">
                  <c:v>-9.5523395818185382</c:v>
                </c:pt>
                <c:pt idx="109">
                  <c:v>-11.221942825856999</c:v>
                </c:pt>
                <c:pt idx="110">
                  <c:v>-11.897596139514462</c:v>
                </c:pt>
                <c:pt idx="111">
                  <c:v>-13.023684995610232</c:v>
                </c:pt>
                <c:pt idx="112">
                  <c:v>-14.149773851706</c:v>
                </c:pt>
                <c:pt idx="113">
                  <c:v>-14.709117150029384</c:v>
                </c:pt>
                <c:pt idx="114">
                  <c:v>-15.408296272933615</c:v>
                </c:pt>
                <c:pt idx="115">
                  <c:v>-15.967639571256999</c:v>
                </c:pt>
                <c:pt idx="116">
                  <c:v>-15.733407878361614</c:v>
                </c:pt>
                <c:pt idx="117">
                  <c:v>-15.499176185466229</c:v>
                </c:pt>
                <c:pt idx="118">
                  <c:v>-15.206386569347</c:v>
                </c:pt>
                <c:pt idx="119">
                  <c:v>-14.680632905495617</c:v>
                </c:pt>
                <c:pt idx="120">
                  <c:v>-14.154879241644233</c:v>
                </c:pt>
                <c:pt idx="121">
                  <c:v>-13.497687161830001</c:v>
                </c:pt>
                <c:pt idx="122">
                  <c:v>-13.221164031185078</c:v>
                </c:pt>
                <c:pt idx="123">
                  <c:v>-12.875510117878925</c:v>
                </c:pt>
                <c:pt idx="124">
                  <c:v>-12.598986987233999</c:v>
                </c:pt>
                <c:pt idx="125">
                  <c:v>-12.317392181557999</c:v>
                </c:pt>
                <c:pt idx="126">
                  <c:v>-11.965398674463</c:v>
                </c:pt>
                <c:pt idx="127">
                  <c:v>-11.683803868786999</c:v>
                </c:pt>
                <c:pt idx="128">
                  <c:v>-11.35408853615777</c:v>
                </c:pt>
                <c:pt idx="129">
                  <c:v>-10.94194437037123</c:v>
                </c:pt>
                <c:pt idx="130">
                  <c:v>-10.612229037741999</c:v>
                </c:pt>
                <c:pt idx="131">
                  <c:v>-10.469346444852373</c:v>
                </c:pt>
                <c:pt idx="132">
                  <c:v>-10.339453178589077</c:v>
                </c:pt>
                <c:pt idx="133">
                  <c:v>-10.21821946341</c:v>
                </c:pt>
                <c:pt idx="134">
                  <c:v>-10.551884503501153</c:v>
                </c:pt>
                <c:pt idx="135">
                  <c:v>-10.818816535574078</c:v>
                </c:pt>
                <c:pt idx="136">
                  <c:v>-11.085748567647</c:v>
                </c:pt>
                <c:pt idx="137">
                  <c:v>-8.8573785861227705</c:v>
                </c:pt>
                <c:pt idx="138">
                  <c:v>-7.074682600903385</c:v>
                </c:pt>
                <c:pt idx="139">
                  <c:v>-5.2919866156840003</c:v>
                </c:pt>
                <c:pt idx="140">
                  <c:v>-5.103329421854462</c:v>
                </c:pt>
                <c:pt idx="141">
                  <c:v>-4.8675079295675392</c:v>
                </c:pt>
                <c:pt idx="142">
                  <c:v>-4.6788507357380009</c:v>
                </c:pt>
                <c:pt idx="143">
                  <c:v>-4.3164218516910777</c:v>
                </c:pt>
                <c:pt idx="144">
                  <c:v>-4.0264787444535388</c:v>
                </c:pt>
                <c:pt idx="145">
                  <c:v>-3.7365356372160003</c:v>
                </c:pt>
                <c:pt idx="146">
                  <c:v>-4.002719301771001</c:v>
                </c:pt>
                <c:pt idx="147">
                  <c:v>-4.2156662334149999</c:v>
                </c:pt>
                <c:pt idx="148">
                  <c:v>-4.4286131650590006</c:v>
                </c:pt>
                <c:pt idx="149">
                  <c:v>-4.3151807249786671</c:v>
                </c:pt>
                <c:pt idx="150">
                  <c:v>-4.2244347729144005</c:v>
                </c:pt>
                <c:pt idx="151">
                  <c:v>-4.0883158448180001</c:v>
                </c:pt>
                <c:pt idx="152">
                  <c:v>-4.1019837848433642</c:v>
                </c:pt>
                <c:pt idx="153">
                  <c:v>-4.1202077048771821</c:v>
                </c:pt>
                <c:pt idx="154">
                  <c:v>-4.138431624911</c:v>
                </c:pt>
                <c:pt idx="155">
                  <c:v>-4.6048919966090764</c:v>
                </c:pt>
                <c:pt idx="156">
                  <c:v>-4.9780602939675376</c:v>
                </c:pt>
                <c:pt idx="157">
                  <c:v>-5.3512285913259996</c:v>
                </c:pt>
                <c:pt idx="158">
                  <c:v>-5.6050825943970715</c:v>
                </c:pt>
                <c:pt idx="159">
                  <c:v>-5.8081657968539293</c:v>
                </c:pt>
                <c:pt idx="160">
                  <c:v>-6.0620197999250003</c:v>
                </c:pt>
                <c:pt idx="161">
                  <c:v>-4.8442187558137277</c:v>
                </c:pt>
                <c:pt idx="162">
                  <c:v>-2.7130669286189999</c:v>
                </c:pt>
                <c:pt idx="163">
                  <c:v>-3.2037545968485999</c:v>
                </c:pt>
                <c:pt idx="164">
                  <c:v>-3.5308797090016668</c:v>
                </c:pt>
                <c:pt idx="165">
                  <c:v>-3.9397860991930003</c:v>
                </c:pt>
                <c:pt idx="166">
                  <c:v>-5.5207014767992852</c:v>
                </c:pt>
                <c:pt idx="167">
                  <c:v>-6.7063880100039999</c:v>
                </c:pt>
                <c:pt idx="168">
                  <c:v>-7.174079452530072</c:v>
                </c:pt>
                <c:pt idx="169">
                  <c:v>-8.0159240490770003</c:v>
                </c:pt>
                <c:pt idx="170">
                  <c:v>-7.997351491078299</c:v>
                </c:pt>
                <c:pt idx="171">
                  <c:v>-7.9873223097589996</c:v>
                </c:pt>
                <c:pt idx="172">
                  <c:v>-8.8998994085696665</c:v>
                </c:pt>
                <c:pt idx="173">
                  <c:v>-9.5843322326776672</c:v>
                </c:pt>
                <c:pt idx="174">
                  <c:v>-10.165063113739</c:v>
                </c:pt>
                <c:pt idx="175">
                  <c:v>-9.6574353824628343</c:v>
                </c:pt>
                <c:pt idx="176">
                  <c:v>-9.2948441458370006</c:v>
                </c:pt>
                <c:pt idx="177">
                  <c:v>-8.8417264353659295</c:v>
                </c:pt>
                <c:pt idx="178">
                  <c:v>-8.3886087248948566</c:v>
                </c:pt>
                <c:pt idx="179">
                  <c:v>-8.0261145565179994</c:v>
                </c:pt>
                <c:pt idx="180">
                  <c:v>-6.3830026471963111</c:v>
                </c:pt>
                <c:pt idx="181">
                  <c:v>-3.8087939892589997</c:v>
                </c:pt>
                <c:pt idx="182">
                  <c:v>-5.2350050103080665</c:v>
                </c:pt>
                <c:pt idx="183">
                  <c:v>-6.4829396537259996</c:v>
                </c:pt>
                <c:pt idx="184">
                  <c:v>-7.1115122643661541</c:v>
                </c:pt>
                <c:pt idx="185">
                  <c:v>-7.6502887877720003</c:v>
                </c:pt>
                <c:pt idx="186">
                  <c:v>-8.536602838842855</c:v>
                </c:pt>
                <c:pt idx="187">
                  <c:v>-9.2782125550450001</c:v>
                </c:pt>
                <c:pt idx="188">
                  <c:v>-9.1689614777133066</c:v>
                </c:pt>
                <c:pt idx="189">
                  <c:v>-9.0415018874930002</c:v>
                </c:pt>
                <c:pt idx="190">
                  <c:v>-9.2950278068812668</c:v>
                </c:pt>
                <c:pt idx="191">
                  <c:v>-9.5168629863460001</c:v>
                </c:pt>
                <c:pt idx="192">
                  <c:v>-10.235981882501285</c:v>
                </c:pt>
                <c:pt idx="193">
                  <c:v>-11.194807077375</c:v>
                </c:pt>
                <c:pt idx="194">
                  <c:v>-11.421657584012999</c:v>
                </c:pt>
                <c:pt idx="195">
                  <c:v>-11.648508090650999</c:v>
                </c:pt>
                <c:pt idx="196">
                  <c:v>-11.589042630374333</c:v>
                </c:pt>
                <c:pt idx="197">
                  <c:v>-11.505790985987</c:v>
                </c:pt>
                <c:pt idx="198">
                  <c:v>-10.649691539237132</c:v>
                </c:pt>
                <c:pt idx="199">
                  <c:v>-9.6712921715229996</c:v>
                </c:pt>
                <c:pt idx="200">
                  <c:v>-8.7283357673920001</c:v>
                </c:pt>
                <c:pt idx="201">
                  <c:v>-7.9200874209939993</c:v>
                </c:pt>
                <c:pt idx="202">
                  <c:v>-7.4262817191515005</c:v>
                </c:pt>
                <c:pt idx="203">
                  <c:v>-6.9324760173090008</c:v>
                </c:pt>
                <c:pt idx="204">
                  <c:v>-7.044315678673545</c:v>
                </c:pt>
                <c:pt idx="205">
                  <c:v>-7.1785232723109997</c:v>
                </c:pt>
                <c:pt idx="206">
                  <c:v>-6.6554786259235001</c:v>
                </c:pt>
                <c:pt idx="207">
                  <c:v>-6.1324339795359997</c:v>
                </c:pt>
                <c:pt idx="208">
                  <c:v>-5.2582294828067688</c:v>
                </c:pt>
                <c:pt idx="209">
                  <c:v>-4.711851672351</c:v>
                </c:pt>
                <c:pt idx="210">
                  <c:v>-5.0989215962386361</c:v>
                </c:pt>
                <c:pt idx="211">
                  <c:v>-5.4214798661450008</c:v>
                </c:pt>
                <c:pt idx="212">
                  <c:v>-5.3428392078684279</c:v>
                </c:pt>
                <c:pt idx="213">
                  <c:v>-5.2379849968330001</c:v>
                </c:pt>
                <c:pt idx="214">
                  <c:v>-5.6619572142832855</c:v>
                </c:pt>
                <c:pt idx="215">
                  <c:v>-6.2272535042169999</c:v>
                </c:pt>
                <c:pt idx="216">
                  <c:v>-6.5655666303270763</c:v>
                </c:pt>
                <c:pt idx="217">
                  <c:v>-6.8555493098499998</c:v>
                </c:pt>
                <c:pt idx="218">
                  <c:v>-7.0652619093078179</c:v>
                </c:pt>
                <c:pt idx="219">
                  <c:v>-7.2400224088559995</c:v>
                </c:pt>
                <c:pt idx="220">
                  <c:v>-4.9897552091622854</c:v>
                </c:pt>
                <c:pt idx="221">
                  <c:v>-1.9893989429040002</c:v>
                </c:pt>
                <c:pt idx="222">
                  <c:v>-1.761486978707</c:v>
                </c:pt>
                <c:pt idx="223">
                  <c:v>-1.53357501451</c:v>
                </c:pt>
                <c:pt idx="224">
                  <c:v>-1.7458532660843076</c:v>
                </c:pt>
                <c:pt idx="225">
                  <c:v>-1.9278060531479999</c:v>
                </c:pt>
                <c:pt idx="226">
                  <c:v>-2.1153635222702727</c:v>
                </c:pt>
                <c:pt idx="227">
                  <c:v>-2.3404324852169998</c:v>
                </c:pt>
                <c:pt idx="228">
                  <c:v>-2.4119894778767144</c:v>
                </c:pt>
                <c:pt idx="229">
                  <c:v>-2.5073988014230002</c:v>
                </c:pt>
                <c:pt idx="230">
                  <c:v>-2.4787278340904999</c:v>
                </c:pt>
                <c:pt idx="231">
                  <c:v>-2.4500568667580001</c:v>
                </c:pt>
                <c:pt idx="232">
                  <c:v>-1.6766847769551538</c:v>
                </c:pt>
                <c:pt idx="233">
                  <c:v>-1.0137944142670001</c:v>
                </c:pt>
                <c:pt idx="234">
                  <c:v>-1.2040088001333635</c:v>
                </c:pt>
                <c:pt idx="235">
                  <c:v>-1.432266063173</c:v>
                </c:pt>
                <c:pt idx="236">
                  <c:v>-1.0571667340387141</c:v>
                </c:pt>
                <c:pt idx="237">
                  <c:v>-0.55703429519299996</c:v>
                </c:pt>
                <c:pt idx="238">
                  <c:v>-0.29052999363499998</c:v>
                </c:pt>
                <c:pt idx="239">
                  <c:v>-2.4025692077000005E-2</c:v>
                </c:pt>
                <c:pt idx="240">
                  <c:v>0.77747899934961551</c:v>
                </c:pt>
                <c:pt idx="241">
                  <c:v>1.7125678060140002</c:v>
                </c:pt>
                <c:pt idx="242">
                  <c:v>1.2298595869435454</c:v>
                </c:pt>
                <c:pt idx="243">
                  <c:v>0.65060972405899997</c:v>
                </c:pt>
                <c:pt idx="244">
                  <c:v>1.0576391232401428</c:v>
                </c:pt>
                <c:pt idx="245">
                  <c:v>1.6003449888149999</c:v>
                </c:pt>
                <c:pt idx="246">
                  <c:v>1.4070905055059999</c:v>
                </c:pt>
                <c:pt idx="247">
                  <c:v>1.2138360221969999</c:v>
                </c:pt>
                <c:pt idx="248">
                  <c:v>0.9841611634795</c:v>
                </c:pt>
                <c:pt idx="249">
                  <c:v>0.75448630476199996</c:v>
                </c:pt>
                <c:pt idx="250">
                  <c:v>0.42221463402600007</c:v>
                </c:pt>
                <c:pt idx="251">
                  <c:v>8.9942963290000177E-2</c:v>
                </c:pt>
                <c:pt idx="252">
                  <c:v>-9.5783682093749919E-2</c:v>
                </c:pt>
                <c:pt idx="253">
                  <c:v>-0.35580098563100004</c:v>
                </c:pt>
                <c:pt idx="254">
                  <c:v>-0.22114247529199998</c:v>
                </c:pt>
                <c:pt idx="255">
                  <c:v>-8.6483964952999925E-2</c:v>
                </c:pt>
                <c:pt idx="256">
                  <c:v>-0.34602949056549998</c:v>
                </c:pt>
                <c:pt idx="257">
                  <c:v>-0.60557501617800003</c:v>
                </c:pt>
                <c:pt idx="258">
                  <c:v>-1.3711181755215001</c:v>
                </c:pt>
                <c:pt idx="259">
                  <c:v>-2.1366613348649999</c:v>
                </c:pt>
                <c:pt idx="260">
                  <c:v>-2.2320314740879166</c:v>
                </c:pt>
                <c:pt idx="261">
                  <c:v>-2.365549669</c:v>
                </c:pt>
                <c:pt idx="262">
                  <c:v>-2.4702697256635</c:v>
                </c:pt>
                <c:pt idx="263">
                  <c:v>-2.574989782327</c:v>
                </c:pt>
                <c:pt idx="264">
                  <c:v>-2.5418128608315</c:v>
                </c:pt>
                <c:pt idx="265">
                  <c:v>-2.508635939336</c:v>
                </c:pt>
                <c:pt idx="266">
                  <c:v>-3.1103912233100002</c:v>
                </c:pt>
                <c:pt idx="267">
                  <c:v>-3.6118539599550004</c:v>
                </c:pt>
                <c:pt idx="268">
                  <c:v>-3.7771368630845217</c:v>
                </c:pt>
                <c:pt idx="269">
                  <c:v>-3.973902223953</c:v>
                </c:pt>
                <c:pt idx="270">
                  <c:v>-3.5402859502784287</c:v>
                </c:pt>
                <c:pt idx="271">
                  <c:v>-3.1460893378470001</c:v>
                </c:pt>
                <c:pt idx="272">
                  <c:v>-3.5152528809885055</c:v>
                </c:pt>
                <c:pt idx="273">
                  <c:v>-3.9654523238439996</c:v>
                </c:pt>
                <c:pt idx="274">
                  <c:v>-3.9227993207185494</c:v>
                </c:pt>
                <c:pt idx="275">
                  <c:v>-3.8845893387519999</c:v>
                </c:pt>
                <c:pt idx="276">
                  <c:v>-3.177666788399053</c:v>
                </c:pt>
                <c:pt idx="277">
                  <c:v>-2.3044095203160002</c:v>
                </c:pt>
                <c:pt idx="278">
                  <c:v>-2.489925522986757</c:v>
                </c:pt>
                <c:pt idx="279">
                  <c:v>-2.7095158934949999</c:v>
                </c:pt>
                <c:pt idx="280">
                  <c:v>-2.9093167537755731</c:v>
                </c:pt>
                <c:pt idx="281">
                  <c:v>-3.0878622033880001</c:v>
                </c:pt>
                <c:pt idx="282">
                  <c:v>-2.6203950379280001</c:v>
                </c:pt>
                <c:pt idx="283">
                  <c:v>-1.8724475731919998</c:v>
                </c:pt>
                <c:pt idx="284">
                  <c:v>-1.4667135250371217</c:v>
                </c:pt>
                <c:pt idx="285">
                  <c:v>-0.92187066037199994</c:v>
                </c:pt>
                <c:pt idx="286">
                  <c:v>-0.86520870718403919</c:v>
                </c:pt>
                <c:pt idx="287">
                  <c:v>-0.79051795070899988</c:v>
                </c:pt>
                <c:pt idx="288">
                  <c:v>-0.55169223394496703</c:v>
                </c:pt>
                <c:pt idx="289">
                  <c:v>-0.328110711868</c:v>
                </c:pt>
                <c:pt idx="290">
                  <c:v>-0.19048963052373036</c:v>
                </c:pt>
                <c:pt idx="291">
                  <c:v>-2.1903805876999999E-2</c:v>
                </c:pt>
                <c:pt idx="292">
                  <c:v>0.16280370558027274</c:v>
                </c:pt>
                <c:pt idx="293">
                  <c:v>0.38445271932900005</c:v>
                </c:pt>
                <c:pt idx="294">
                  <c:v>0.24784671168300001</c:v>
                </c:pt>
                <c:pt idx="295">
                  <c:v>0.11124070403699998</c:v>
                </c:pt>
                <c:pt idx="296">
                  <c:v>-8.1415381455000047E-2</c:v>
                </c:pt>
                <c:pt idx="297">
                  <c:v>-0.30618081452900003</c:v>
                </c:pt>
                <c:pt idx="298">
                  <c:v>-0.16075022289358334</c:v>
                </c:pt>
                <c:pt idx="299">
                  <c:v>4.2852605396000006E-2</c:v>
                </c:pt>
                <c:pt idx="300">
                  <c:v>-3.8121839898732843E-4</c:v>
                </c:pt>
                <c:pt idx="301">
                  <c:v>-5.2021619042999984E-2</c:v>
                </c:pt>
                <c:pt idx="302">
                  <c:v>0.20176800241758561</c:v>
                </c:pt>
                <c:pt idx="303">
                  <c:v>0.46017198063200004</c:v>
                </c:pt>
                <c:pt idx="304">
                  <c:v>0.51928973074771434</c:v>
                </c:pt>
                <c:pt idx="305">
                  <c:v>0.59138454796200002</c:v>
                </c:pt>
                <c:pt idx="306">
                  <c:v>0.73623432334214467</c:v>
                </c:pt>
                <c:pt idx="307">
                  <c:v>0.94498841139</c:v>
                </c:pt>
                <c:pt idx="308">
                  <c:v>1.1009690663331428</c:v>
                </c:pt>
                <c:pt idx="309">
                  <c:v>1.308943272924</c:v>
                </c:pt>
                <c:pt idx="310">
                  <c:v>1.567067892314717</c:v>
                </c:pt>
                <c:pt idx="311">
                  <c:v>1.8673353067080001</c:v>
                </c:pt>
                <c:pt idx="312">
                  <c:v>1.940010708849297</c:v>
                </c:pt>
                <c:pt idx="313">
                  <c:v>2.0286392480460003</c:v>
                </c:pt>
                <c:pt idx="314">
                  <c:v>1.9419193941160358</c:v>
                </c:pt>
                <c:pt idx="315">
                  <c:v>1.850969303409</c:v>
                </c:pt>
                <c:pt idx="316">
                  <c:v>1.8527388620132772</c:v>
                </c:pt>
                <c:pt idx="317">
                  <c:v>1.855165685242</c:v>
                </c:pt>
                <c:pt idx="318">
                  <c:v>2.0179756828041131</c:v>
                </c:pt>
                <c:pt idx="319">
                  <c:v>2.1633417520560001</c:v>
                </c:pt>
                <c:pt idx="320">
                  <c:v>2.3067310090560111</c:v>
                </c:pt>
                <c:pt idx="321">
                  <c:v>2.4815959566170003</c:v>
                </c:pt>
                <c:pt idx="322">
                  <c:v>2.4120621473591872</c:v>
                </c:pt>
                <c:pt idx="323">
                  <c:v>2.3272648189960004</c:v>
                </c:pt>
                <c:pt idx="324">
                  <c:v>2.5160781182274805</c:v>
                </c:pt>
                <c:pt idx="325">
                  <c:v>2.7548714084320003</c:v>
                </c:pt>
                <c:pt idx="326">
                  <c:v>3.1049640402460952</c:v>
                </c:pt>
                <c:pt idx="327">
                  <c:v>3.423230069168</c:v>
                </c:pt>
                <c:pt idx="328">
                  <c:v>2.9531212000353397</c:v>
                </c:pt>
                <c:pt idx="329">
                  <c:v>2.3110212812199999</c:v>
                </c:pt>
                <c:pt idx="330">
                  <c:v>2.3179905294185001</c:v>
                </c:pt>
                <c:pt idx="331">
                  <c:v>2.3249597776169999</c:v>
                </c:pt>
                <c:pt idx="332">
                  <c:v>2.6130814147231538</c:v>
                </c:pt>
                <c:pt idx="333">
                  <c:v>2.9670594260250001</c:v>
                </c:pt>
                <c:pt idx="334">
                  <c:v>3.3964554342622568</c:v>
                </c:pt>
                <c:pt idx="335">
                  <c:v>3.9063631940439998</c:v>
                </c:pt>
                <c:pt idx="336">
                  <c:v>3.7464460621098863</c:v>
                </c:pt>
                <c:pt idx="337">
                  <c:v>3.5280226623949997</c:v>
                </c:pt>
                <c:pt idx="338">
                  <c:v>3.5588880547645001</c:v>
                </c:pt>
                <c:pt idx="339">
                  <c:v>3.589753447134</c:v>
                </c:pt>
                <c:pt idx="340">
                  <c:v>2.5159923743273978</c:v>
                </c:pt>
                <c:pt idx="341">
                  <c:v>1.1968001991649999</c:v>
                </c:pt>
                <c:pt idx="342">
                  <c:v>1.0671999863094614</c:v>
                </c:pt>
                <c:pt idx="343">
                  <c:v>0.91599973797800005</c:v>
                </c:pt>
                <c:pt idx="344">
                  <c:v>4.0931831607151636E-2</c:v>
                </c:pt>
                <c:pt idx="345">
                  <c:v>-1.1466603270389999</c:v>
                </c:pt>
                <c:pt idx="346">
                  <c:v>-2.4927837658087895</c:v>
                </c:pt>
                <c:pt idx="347">
                  <c:v>-3.5825027400509999</c:v>
                </c:pt>
                <c:pt idx="348">
                  <c:v>-2.6070089247855832</c:v>
                </c:pt>
                <c:pt idx="349">
                  <c:v>-1.241317583414</c:v>
                </c:pt>
                <c:pt idx="350">
                  <c:v>-0.58595653181450003</c:v>
                </c:pt>
                <c:pt idx="351">
                  <c:v>6.940451978499998E-2</c:v>
                </c:pt>
                <c:pt idx="352">
                  <c:v>-0.22522420388540815</c:v>
                </c:pt>
                <c:pt idx="353">
                  <c:v>-0.50806777860899999</c:v>
                </c:pt>
                <c:pt idx="354">
                  <c:v>-0.66184486949799992</c:v>
                </c:pt>
                <c:pt idx="355">
                  <c:v>-0.81562196038699997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DC-4AB5-B67E-32FE3CA2505E}"/>
            </c:ext>
          </c:extLst>
        </c:ser>
        <c:ser>
          <c:idx val="1"/>
          <c:order val="1"/>
          <c:tx>
            <c:v>Greenbook original data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'FINAL DATA | FOMC frequency'!$A$3:$A$368</c:f>
              <c:numCache>
                <c:formatCode>[$-409]dd\-mmm\-yy;@</c:formatCode>
                <c:ptCount val="366"/>
                <c:pt idx="0">
                  <c:v>24308</c:v>
                </c:pt>
                <c:pt idx="1">
                  <c:v>24336</c:v>
                </c:pt>
                <c:pt idx="2">
                  <c:v>24358</c:v>
                </c:pt>
                <c:pt idx="3">
                  <c:v>24378</c:v>
                </c:pt>
                <c:pt idx="4">
                  <c:v>24406</c:v>
                </c:pt>
                <c:pt idx="5">
                  <c:v>24426</c:v>
                </c:pt>
                <c:pt idx="6">
                  <c:v>24448</c:v>
                </c:pt>
                <c:pt idx="7">
                  <c:v>24477</c:v>
                </c:pt>
                <c:pt idx="8">
                  <c:v>24504</c:v>
                </c:pt>
                <c:pt idx="9">
                  <c:v>24532</c:v>
                </c:pt>
                <c:pt idx="10">
                  <c:v>24560</c:v>
                </c:pt>
                <c:pt idx="11">
                  <c:v>24588</c:v>
                </c:pt>
                <c:pt idx="12">
                  <c:v>24609</c:v>
                </c:pt>
                <c:pt idx="13">
                  <c:v>24637</c:v>
                </c:pt>
                <c:pt idx="14">
                  <c:v>24665</c:v>
                </c:pt>
                <c:pt idx="15">
                  <c:v>24693</c:v>
                </c:pt>
                <c:pt idx="16">
                  <c:v>24722</c:v>
                </c:pt>
                <c:pt idx="17">
                  <c:v>24742</c:v>
                </c:pt>
                <c:pt idx="18">
                  <c:v>24763</c:v>
                </c:pt>
                <c:pt idx="19">
                  <c:v>24784</c:v>
                </c:pt>
                <c:pt idx="20">
                  <c:v>24812</c:v>
                </c:pt>
                <c:pt idx="21">
                  <c:v>24841</c:v>
                </c:pt>
                <c:pt idx="22">
                  <c:v>24868</c:v>
                </c:pt>
                <c:pt idx="23">
                  <c:v>24874</c:v>
                </c:pt>
                <c:pt idx="24">
                  <c:v>24896</c:v>
                </c:pt>
                <c:pt idx="25">
                  <c:v>24924</c:v>
                </c:pt>
                <c:pt idx="26">
                  <c:v>24952</c:v>
                </c:pt>
                <c:pt idx="27">
                  <c:v>24980</c:v>
                </c:pt>
                <c:pt idx="28">
                  <c:v>25001</c:v>
                </c:pt>
                <c:pt idx="29">
                  <c:v>25029</c:v>
                </c:pt>
                <c:pt idx="30">
                  <c:v>25057</c:v>
                </c:pt>
                <c:pt idx="31">
                  <c:v>25085</c:v>
                </c:pt>
                <c:pt idx="32">
                  <c:v>25113</c:v>
                </c:pt>
                <c:pt idx="33">
                  <c:v>25134</c:v>
                </c:pt>
                <c:pt idx="34">
                  <c:v>25162</c:v>
                </c:pt>
                <c:pt idx="35">
                  <c:v>25183</c:v>
                </c:pt>
                <c:pt idx="36">
                  <c:v>25211</c:v>
                </c:pt>
                <c:pt idx="37">
                  <c:v>25232</c:v>
                </c:pt>
                <c:pt idx="38">
                  <c:v>25260</c:v>
                </c:pt>
                <c:pt idx="39">
                  <c:v>25288</c:v>
                </c:pt>
                <c:pt idx="40">
                  <c:v>25316</c:v>
                </c:pt>
                <c:pt idx="41">
                  <c:v>25344</c:v>
                </c:pt>
                <c:pt idx="42">
                  <c:v>25372</c:v>
                </c:pt>
                <c:pt idx="43">
                  <c:v>25393</c:v>
                </c:pt>
                <c:pt idx="44">
                  <c:v>25421</c:v>
                </c:pt>
                <c:pt idx="45">
                  <c:v>25450</c:v>
                </c:pt>
                <c:pt idx="46">
                  <c:v>25477</c:v>
                </c:pt>
                <c:pt idx="47">
                  <c:v>25498</c:v>
                </c:pt>
                <c:pt idx="48">
                  <c:v>25526</c:v>
                </c:pt>
                <c:pt idx="49">
                  <c:v>25547</c:v>
                </c:pt>
                <c:pt idx="50">
                  <c:v>25575</c:v>
                </c:pt>
                <c:pt idx="51">
                  <c:v>25603</c:v>
                </c:pt>
                <c:pt idx="52">
                  <c:v>25631</c:v>
                </c:pt>
                <c:pt idx="53">
                  <c:v>25659</c:v>
                </c:pt>
                <c:pt idx="54">
                  <c:v>25664</c:v>
                </c:pt>
                <c:pt idx="55">
                  <c:v>25687</c:v>
                </c:pt>
                <c:pt idx="56">
                  <c:v>25708</c:v>
                </c:pt>
                <c:pt idx="57">
                  <c:v>25736</c:v>
                </c:pt>
                <c:pt idx="58">
                  <c:v>25764</c:v>
                </c:pt>
                <c:pt idx="59">
                  <c:v>25792</c:v>
                </c:pt>
                <c:pt idx="60">
                  <c:v>25820</c:v>
                </c:pt>
                <c:pt idx="61">
                  <c:v>25855</c:v>
                </c:pt>
                <c:pt idx="62">
                  <c:v>25883</c:v>
                </c:pt>
                <c:pt idx="63">
                  <c:v>25911</c:v>
                </c:pt>
                <c:pt idx="64">
                  <c:v>25939</c:v>
                </c:pt>
                <c:pt idx="65">
                  <c:v>25967</c:v>
                </c:pt>
                <c:pt idx="66">
                  <c:v>25973</c:v>
                </c:pt>
                <c:pt idx="67">
                  <c:v>25995</c:v>
                </c:pt>
                <c:pt idx="68">
                  <c:v>26023</c:v>
                </c:pt>
                <c:pt idx="69">
                  <c:v>26051</c:v>
                </c:pt>
                <c:pt idx="70">
                  <c:v>26086</c:v>
                </c:pt>
                <c:pt idx="71">
                  <c:v>26107</c:v>
                </c:pt>
                <c:pt idx="72">
                  <c:v>26135</c:v>
                </c:pt>
                <c:pt idx="73">
                  <c:v>26163</c:v>
                </c:pt>
                <c:pt idx="74">
                  <c:v>26191</c:v>
                </c:pt>
                <c:pt idx="75">
                  <c:v>26219</c:v>
                </c:pt>
                <c:pt idx="76">
                  <c:v>26247</c:v>
                </c:pt>
                <c:pt idx="77">
                  <c:v>26275</c:v>
                </c:pt>
                <c:pt idx="78">
                  <c:v>26305</c:v>
                </c:pt>
                <c:pt idx="79">
                  <c:v>26338</c:v>
                </c:pt>
                <c:pt idx="80">
                  <c:v>26373</c:v>
                </c:pt>
                <c:pt idx="81">
                  <c:v>26401</c:v>
                </c:pt>
                <c:pt idx="82">
                  <c:v>26436</c:v>
                </c:pt>
                <c:pt idx="83">
                  <c:v>26464</c:v>
                </c:pt>
                <c:pt idx="84">
                  <c:v>26492</c:v>
                </c:pt>
                <c:pt idx="85">
                  <c:v>26520</c:v>
                </c:pt>
                <c:pt idx="86">
                  <c:v>26555</c:v>
                </c:pt>
                <c:pt idx="87">
                  <c:v>26583</c:v>
                </c:pt>
                <c:pt idx="88">
                  <c:v>26618</c:v>
                </c:pt>
                <c:pt idx="89">
                  <c:v>26646</c:v>
                </c:pt>
                <c:pt idx="90">
                  <c:v>26674</c:v>
                </c:pt>
                <c:pt idx="91">
                  <c:v>26702</c:v>
                </c:pt>
                <c:pt idx="92">
                  <c:v>26737</c:v>
                </c:pt>
                <c:pt idx="93">
                  <c:v>26765</c:v>
                </c:pt>
                <c:pt idx="94">
                  <c:v>26793</c:v>
                </c:pt>
                <c:pt idx="95">
                  <c:v>26828</c:v>
                </c:pt>
                <c:pt idx="96">
                  <c:v>26856</c:v>
                </c:pt>
                <c:pt idx="97">
                  <c:v>26891</c:v>
                </c:pt>
                <c:pt idx="98">
                  <c:v>26919</c:v>
                </c:pt>
                <c:pt idx="99">
                  <c:v>26947</c:v>
                </c:pt>
                <c:pt idx="100">
                  <c:v>26982</c:v>
                </c:pt>
                <c:pt idx="101">
                  <c:v>27010</c:v>
                </c:pt>
                <c:pt idx="102">
                  <c:v>27045</c:v>
                </c:pt>
                <c:pt idx="103">
                  <c:v>27073</c:v>
                </c:pt>
                <c:pt idx="104">
                  <c:v>27101</c:v>
                </c:pt>
                <c:pt idx="105">
                  <c:v>27129</c:v>
                </c:pt>
                <c:pt idx="106">
                  <c:v>27164</c:v>
                </c:pt>
                <c:pt idx="107">
                  <c:v>27192</c:v>
                </c:pt>
                <c:pt idx="108">
                  <c:v>27220</c:v>
                </c:pt>
                <c:pt idx="109">
                  <c:v>27255</c:v>
                </c:pt>
                <c:pt idx="110">
                  <c:v>27276</c:v>
                </c:pt>
                <c:pt idx="111">
                  <c:v>27311</c:v>
                </c:pt>
                <c:pt idx="112">
                  <c:v>27346</c:v>
                </c:pt>
                <c:pt idx="113">
                  <c:v>27374</c:v>
                </c:pt>
                <c:pt idx="114">
                  <c:v>27409</c:v>
                </c:pt>
                <c:pt idx="115">
                  <c:v>27437</c:v>
                </c:pt>
                <c:pt idx="116">
                  <c:v>27465</c:v>
                </c:pt>
                <c:pt idx="117">
                  <c:v>27493</c:v>
                </c:pt>
                <c:pt idx="118">
                  <c:v>27528</c:v>
                </c:pt>
                <c:pt idx="119">
                  <c:v>27556</c:v>
                </c:pt>
                <c:pt idx="120">
                  <c:v>27584</c:v>
                </c:pt>
                <c:pt idx="121">
                  <c:v>27619</c:v>
                </c:pt>
                <c:pt idx="122">
                  <c:v>27647</c:v>
                </c:pt>
                <c:pt idx="123">
                  <c:v>27682</c:v>
                </c:pt>
                <c:pt idx="124">
                  <c:v>27710</c:v>
                </c:pt>
                <c:pt idx="125">
                  <c:v>27738</c:v>
                </c:pt>
                <c:pt idx="126">
                  <c:v>27773</c:v>
                </c:pt>
                <c:pt idx="127">
                  <c:v>27801</c:v>
                </c:pt>
                <c:pt idx="128">
                  <c:v>27829</c:v>
                </c:pt>
                <c:pt idx="129">
                  <c:v>27864</c:v>
                </c:pt>
                <c:pt idx="130">
                  <c:v>27892</c:v>
                </c:pt>
                <c:pt idx="131">
                  <c:v>27925</c:v>
                </c:pt>
                <c:pt idx="132">
                  <c:v>27955</c:v>
                </c:pt>
                <c:pt idx="133">
                  <c:v>27983</c:v>
                </c:pt>
                <c:pt idx="134">
                  <c:v>28018</c:v>
                </c:pt>
                <c:pt idx="135">
                  <c:v>28046</c:v>
                </c:pt>
                <c:pt idx="136">
                  <c:v>28074</c:v>
                </c:pt>
                <c:pt idx="137">
                  <c:v>28109</c:v>
                </c:pt>
                <c:pt idx="138">
                  <c:v>28137</c:v>
                </c:pt>
                <c:pt idx="139">
                  <c:v>28165</c:v>
                </c:pt>
                <c:pt idx="140">
                  <c:v>28193</c:v>
                </c:pt>
                <c:pt idx="141">
                  <c:v>28228</c:v>
                </c:pt>
                <c:pt idx="142">
                  <c:v>28256</c:v>
                </c:pt>
                <c:pt idx="143">
                  <c:v>28291</c:v>
                </c:pt>
                <c:pt idx="144">
                  <c:v>28319</c:v>
                </c:pt>
                <c:pt idx="145">
                  <c:v>28347</c:v>
                </c:pt>
                <c:pt idx="146">
                  <c:v>28382</c:v>
                </c:pt>
                <c:pt idx="147">
                  <c:v>28410</c:v>
                </c:pt>
                <c:pt idx="148">
                  <c:v>28438</c:v>
                </c:pt>
                <c:pt idx="149">
                  <c:v>28473</c:v>
                </c:pt>
                <c:pt idx="150">
                  <c:v>28501</c:v>
                </c:pt>
                <c:pt idx="151">
                  <c:v>28543</c:v>
                </c:pt>
                <c:pt idx="152">
                  <c:v>28564</c:v>
                </c:pt>
                <c:pt idx="153">
                  <c:v>28592</c:v>
                </c:pt>
                <c:pt idx="154">
                  <c:v>28620</c:v>
                </c:pt>
                <c:pt idx="155">
                  <c:v>28655</c:v>
                </c:pt>
                <c:pt idx="156">
                  <c:v>28683</c:v>
                </c:pt>
                <c:pt idx="157">
                  <c:v>28711</c:v>
                </c:pt>
                <c:pt idx="158">
                  <c:v>28746</c:v>
                </c:pt>
                <c:pt idx="159">
                  <c:v>28774</c:v>
                </c:pt>
                <c:pt idx="160">
                  <c:v>28809</c:v>
                </c:pt>
                <c:pt idx="161">
                  <c:v>28837</c:v>
                </c:pt>
                <c:pt idx="162">
                  <c:v>28886</c:v>
                </c:pt>
                <c:pt idx="163">
                  <c:v>28928</c:v>
                </c:pt>
                <c:pt idx="164">
                  <c:v>28956</c:v>
                </c:pt>
                <c:pt idx="165">
                  <c:v>28991</c:v>
                </c:pt>
                <c:pt idx="166">
                  <c:v>29039</c:v>
                </c:pt>
                <c:pt idx="167">
                  <c:v>29075</c:v>
                </c:pt>
                <c:pt idx="168">
                  <c:v>29110</c:v>
                </c:pt>
                <c:pt idx="169">
                  <c:v>29173</c:v>
                </c:pt>
                <c:pt idx="170" formatCode="[$-409]d\-mmm\-yy;@">
                  <c:v>29223</c:v>
                </c:pt>
                <c:pt idx="171" formatCode="[$-409]d\-mmm\-yy;@">
                  <c:v>29250</c:v>
                </c:pt>
                <c:pt idx="172" formatCode="[$-409]d\-mmm\-yy;@">
                  <c:v>29294</c:v>
                </c:pt>
                <c:pt idx="173" formatCode="[$-409]d\-mmm\-yy;@">
                  <c:v>29327</c:v>
                </c:pt>
                <c:pt idx="174" formatCode="[$-409]d\-mmm\-yy;@">
                  <c:v>29355</c:v>
                </c:pt>
                <c:pt idx="175" formatCode="[$-409]d\-mmm\-yy;@">
                  <c:v>29404</c:v>
                </c:pt>
                <c:pt idx="176" formatCode="[$-409]d\-mmm\-yy;@">
                  <c:v>29439</c:v>
                </c:pt>
                <c:pt idx="177" formatCode="[$-409]d\-mmm\-yy;@">
                  <c:v>29474</c:v>
                </c:pt>
                <c:pt idx="178" formatCode="[$-409]d\-mmm\-yy;@">
                  <c:v>29509</c:v>
                </c:pt>
                <c:pt idx="179" formatCode="[$-409]d\-mmm\-yy;@">
                  <c:v>29537</c:v>
                </c:pt>
                <c:pt idx="180" formatCode="[$-409]d\-mmm\-yy;@">
                  <c:v>29567</c:v>
                </c:pt>
                <c:pt idx="181" formatCode="[$-409]d\-mmm\-yy;@">
                  <c:v>29614</c:v>
                </c:pt>
                <c:pt idx="182" formatCode="[$-409]d\-mmm\-yy;@">
                  <c:v>29670</c:v>
                </c:pt>
                <c:pt idx="183" formatCode="[$-409]d\-mmm\-yy;@">
                  <c:v>29719</c:v>
                </c:pt>
                <c:pt idx="184" formatCode="[$-409]d\-mmm\-yy;@">
                  <c:v>29768</c:v>
                </c:pt>
                <c:pt idx="185" formatCode="[$-409]d\-mmm\-yy;@">
                  <c:v>29810</c:v>
                </c:pt>
                <c:pt idx="186" formatCode="[$-409]d\-mmm\-yy;@">
                  <c:v>29859</c:v>
                </c:pt>
                <c:pt idx="187" formatCode="[$-409]d\-mmm\-yy;@">
                  <c:v>29900</c:v>
                </c:pt>
                <c:pt idx="188" formatCode="[$-409]d\-mmm\-yy;@">
                  <c:v>29936</c:v>
                </c:pt>
                <c:pt idx="189" formatCode="[$-409]d\-mmm\-yy;@">
                  <c:v>29978</c:v>
                </c:pt>
                <c:pt idx="190" formatCode="[$-409]d\-mmm\-yy;@">
                  <c:v>30034</c:v>
                </c:pt>
                <c:pt idx="191" formatCode="[$-409]d\-mmm\-yy;@">
                  <c:v>30083</c:v>
                </c:pt>
                <c:pt idx="192" formatCode="[$-409]d\-mmm\-yy;@">
                  <c:v>30125</c:v>
                </c:pt>
                <c:pt idx="193" formatCode="[$-409]d\-mmm\-yy;@">
                  <c:v>30181</c:v>
                </c:pt>
                <c:pt idx="194" formatCode="[$-409]d\-mmm\-yy;@">
                  <c:v>30223</c:v>
                </c:pt>
                <c:pt idx="195" formatCode="[$-409]d\-mmm\-yy;@">
                  <c:v>30265</c:v>
                </c:pt>
                <c:pt idx="196" formatCode="[$-409]d\-mmm\-yy;@">
                  <c:v>30300</c:v>
                </c:pt>
                <c:pt idx="197" formatCode="[$-409]d\-mmm\-yy;@">
                  <c:v>30349</c:v>
                </c:pt>
                <c:pt idx="198" formatCode="[$-409]d\-mmm\-yy;@">
                  <c:v>30398</c:v>
                </c:pt>
                <c:pt idx="199" formatCode="[$-409]d\-mmm\-yy;@">
                  <c:v>30454</c:v>
                </c:pt>
                <c:pt idx="200" formatCode="[$-409]d\-mmm\-yy;@">
                  <c:v>30503</c:v>
                </c:pt>
                <c:pt idx="201" formatCode="[$-409]d\-mmm\-yy;@">
                  <c:v>30545</c:v>
                </c:pt>
                <c:pt idx="202" formatCode="[$-409]d\-mmm\-yy;@">
                  <c:v>30587</c:v>
                </c:pt>
                <c:pt idx="203" formatCode="[$-409]d\-mmm\-yy;@">
                  <c:v>30629</c:v>
                </c:pt>
                <c:pt idx="204" formatCode="[$-409]d\-mmm\-yy;@">
                  <c:v>30664</c:v>
                </c:pt>
                <c:pt idx="205" formatCode="[$-409]d\-mmm\-yy;@">
                  <c:v>30706</c:v>
                </c:pt>
                <c:pt idx="206" formatCode="[$-409]d\-mmm\-yy;@">
                  <c:v>30762</c:v>
                </c:pt>
                <c:pt idx="207" formatCode="[$-409]d\-mmm\-yy;@">
                  <c:v>30818</c:v>
                </c:pt>
                <c:pt idx="208" formatCode="[$-409]d\-mmm\-yy;@">
                  <c:v>30874</c:v>
                </c:pt>
                <c:pt idx="209" formatCode="[$-409]d\-mmm\-yy;@">
                  <c:v>30909</c:v>
                </c:pt>
                <c:pt idx="210" formatCode="[$-409]d\-mmm\-yy;@">
                  <c:v>30951</c:v>
                </c:pt>
                <c:pt idx="211" formatCode="[$-409]d\-mmm\-yy;@">
                  <c:v>30986</c:v>
                </c:pt>
                <c:pt idx="212" formatCode="[$-409]d\-mmm\-yy;@">
                  <c:v>31028</c:v>
                </c:pt>
                <c:pt idx="213" formatCode="[$-409]d\-mmm\-yy;@">
                  <c:v>31084</c:v>
                </c:pt>
                <c:pt idx="214" formatCode="[$-409]d\-mmm\-yy;@">
                  <c:v>31126</c:v>
                </c:pt>
                <c:pt idx="215" formatCode="[$-409]d\-mmm\-yy;@">
                  <c:v>31182</c:v>
                </c:pt>
                <c:pt idx="216" formatCode="[$-409]d\-mmm\-yy;@">
                  <c:v>31231</c:v>
                </c:pt>
                <c:pt idx="217" formatCode="[$-409]d\-mmm\-yy;@">
                  <c:v>31273</c:v>
                </c:pt>
                <c:pt idx="218" formatCode="[$-409]d\-mmm\-yy;@">
                  <c:v>31315</c:v>
                </c:pt>
                <c:pt idx="219" formatCode="[$-409]d\-mmm\-yy;@">
                  <c:v>31350</c:v>
                </c:pt>
                <c:pt idx="220" formatCode="[$-409]d\-mmm\-yy;@">
                  <c:v>31392</c:v>
                </c:pt>
                <c:pt idx="221" formatCode="[$-409]d\-mmm\-yy;@">
                  <c:v>31448</c:v>
                </c:pt>
                <c:pt idx="222" formatCode="[$-409]d\-mmm\-yy;@">
                  <c:v>31497</c:v>
                </c:pt>
                <c:pt idx="223" formatCode="[$-409]d\-mmm\-yy;@">
                  <c:v>31546</c:v>
                </c:pt>
                <c:pt idx="224" formatCode="[$-409]d\-mmm\-yy;@">
                  <c:v>31595</c:v>
                </c:pt>
                <c:pt idx="225" formatCode="[$-409]d\-mmm\-yy;@">
                  <c:v>31637</c:v>
                </c:pt>
                <c:pt idx="226" formatCode="[$-409]d\-mmm\-yy;@">
                  <c:v>31672</c:v>
                </c:pt>
                <c:pt idx="227" formatCode="[$-409]d\-mmm\-yy;@">
                  <c:v>31714</c:v>
                </c:pt>
                <c:pt idx="228" formatCode="[$-409]d\-mmm\-yy;@">
                  <c:v>31756</c:v>
                </c:pt>
                <c:pt idx="229" formatCode="[$-409]d\-mmm\-yy;@">
                  <c:v>31812</c:v>
                </c:pt>
                <c:pt idx="230" formatCode="[$-409]d\-mmm\-yy;@">
                  <c:v>31861</c:v>
                </c:pt>
                <c:pt idx="231" formatCode="[$-409]d\-mmm\-yy;@">
                  <c:v>31910</c:v>
                </c:pt>
                <c:pt idx="232" formatCode="[$-409]d\-mmm\-yy;@">
                  <c:v>31959</c:v>
                </c:pt>
                <c:pt idx="233" formatCode="[$-409]d\-mmm\-yy;@">
                  <c:v>32001</c:v>
                </c:pt>
                <c:pt idx="234" formatCode="[$-409]d\-mmm\-yy;@">
                  <c:v>32036</c:v>
                </c:pt>
                <c:pt idx="235" formatCode="[$-409]d\-mmm\-yy;@">
                  <c:v>32078</c:v>
                </c:pt>
                <c:pt idx="236" formatCode="[$-409]d\-mmm\-yy;@">
                  <c:v>32120</c:v>
                </c:pt>
                <c:pt idx="237" formatCode="[$-409]d\-mmm\-yy;@">
                  <c:v>32176</c:v>
                </c:pt>
                <c:pt idx="238" formatCode="[$-409]d\-mmm\-yy;@">
                  <c:v>32225</c:v>
                </c:pt>
                <c:pt idx="239" formatCode="[$-409]d\-mmm\-yy;@">
                  <c:v>32274</c:v>
                </c:pt>
                <c:pt idx="240" formatCode="[$-409]d\-mmm\-yy;@">
                  <c:v>32316</c:v>
                </c:pt>
                <c:pt idx="241" formatCode="[$-409]d\-mmm\-yy;@">
                  <c:v>32365</c:v>
                </c:pt>
                <c:pt idx="242" formatCode="[$-409]d\-mmm\-yy;@">
                  <c:v>32400</c:v>
                </c:pt>
                <c:pt idx="243" formatCode="[$-409]d\-mmm\-yy;@">
                  <c:v>32442</c:v>
                </c:pt>
                <c:pt idx="244" formatCode="[$-409]d\-mmm\-yy;@">
                  <c:v>32484</c:v>
                </c:pt>
                <c:pt idx="245" formatCode="[$-409]d\-mmm\-yy;@">
                  <c:v>32540</c:v>
                </c:pt>
                <c:pt idx="246" formatCode="[$-409]d\-mmm\-yy;@">
                  <c:v>32589</c:v>
                </c:pt>
                <c:pt idx="247" formatCode="[$-409]d\-mmm\-yy;@">
                  <c:v>32638</c:v>
                </c:pt>
                <c:pt idx="248" formatCode="[$-409]d\-mmm\-yy;@">
                  <c:v>32687</c:v>
                </c:pt>
                <c:pt idx="249" formatCode="[$-409]d\-mmm\-yy;@">
                  <c:v>32736</c:v>
                </c:pt>
                <c:pt idx="250" formatCode="[$-409]d\-mmm\-yy;@">
                  <c:v>32778</c:v>
                </c:pt>
                <c:pt idx="251" formatCode="[$-409]d\-mmm\-yy;@">
                  <c:v>32820</c:v>
                </c:pt>
                <c:pt idx="252" formatCode="[$-409]d\-mmm\-yy;@">
                  <c:v>32855</c:v>
                </c:pt>
                <c:pt idx="253" formatCode="[$-409]d\-mmm\-yy;@">
                  <c:v>32904</c:v>
                </c:pt>
                <c:pt idx="254" formatCode="[$-409]d\-mmm\-yy;@">
                  <c:v>32953</c:v>
                </c:pt>
                <c:pt idx="255" formatCode="[$-409]d\-mmm\-yy;@">
                  <c:v>33002</c:v>
                </c:pt>
                <c:pt idx="256" formatCode="[$-409]d\-mmm\-yy;@">
                  <c:v>33051</c:v>
                </c:pt>
                <c:pt idx="257" formatCode="[$-409]d\-mmm\-yy;@">
                  <c:v>33100</c:v>
                </c:pt>
                <c:pt idx="258" formatCode="[$-409]d\-mmm\-yy;@">
                  <c:v>33142</c:v>
                </c:pt>
                <c:pt idx="259" formatCode="[$-409]d\-mmm\-yy;@">
                  <c:v>33184</c:v>
                </c:pt>
                <c:pt idx="260" formatCode="[$-409]d\-mmm\-yy;@">
                  <c:v>33219</c:v>
                </c:pt>
                <c:pt idx="261" formatCode="[$-409]d\-mmm\-yy;@">
                  <c:v>33268</c:v>
                </c:pt>
                <c:pt idx="262" formatCode="[$-409]d\-mmm\-yy;@">
                  <c:v>33317</c:v>
                </c:pt>
                <c:pt idx="263" formatCode="[$-409]d\-mmm\-yy;@">
                  <c:v>33366</c:v>
                </c:pt>
                <c:pt idx="264" formatCode="[$-409]d\-mmm\-yy;@">
                  <c:v>33415</c:v>
                </c:pt>
                <c:pt idx="265" formatCode="[$-409]d\-mmm\-yy;@">
                  <c:v>33464</c:v>
                </c:pt>
                <c:pt idx="266" formatCode="[$-409]d\-mmm\-yy;@">
                  <c:v>33506</c:v>
                </c:pt>
                <c:pt idx="267" formatCode="[$-409]d\-mmm\-yy;@">
                  <c:v>33541</c:v>
                </c:pt>
                <c:pt idx="268" formatCode="[$-409]d\-mmm\-yy;@">
                  <c:v>33583</c:v>
                </c:pt>
                <c:pt idx="269" formatCode="[$-409]d\-mmm\-yy;@">
                  <c:v>33633</c:v>
                </c:pt>
                <c:pt idx="270" formatCode="[$-409]d\-mmm\-yy;@">
                  <c:v>33688</c:v>
                </c:pt>
                <c:pt idx="271" formatCode="[$-409]d\-mmm\-yy;@">
                  <c:v>33738</c:v>
                </c:pt>
                <c:pt idx="272" formatCode="[$-409]d\-mmm\-yy;@">
                  <c:v>33779</c:v>
                </c:pt>
                <c:pt idx="273" formatCode="[$-409]d\-mmm\-yy;@">
                  <c:v>33829</c:v>
                </c:pt>
                <c:pt idx="274" formatCode="[$-409]d\-mmm\-yy;@">
                  <c:v>33877</c:v>
                </c:pt>
                <c:pt idx="275" formatCode="[$-409]d\-mmm\-yy;@">
                  <c:v>33920</c:v>
                </c:pt>
                <c:pt idx="276" formatCode="[$-409]d\-mmm\-yy;@">
                  <c:v>33954</c:v>
                </c:pt>
                <c:pt idx="277" formatCode="[$-409]d\-mmm\-yy;@">
                  <c:v>33996</c:v>
                </c:pt>
                <c:pt idx="278" formatCode="[$-409]d\-mmm\-yy;@">
                  <c:v>34045</c:v>
                </c:pt>
                <c:pt idx="279" formatCode="[$-409]d\-mmm\-yy;@">
                  <c:v>34103</c:v>
                </c:pt>
                <c:pt idx="280" formatCode="[$-409]d\-mmm\-yy;@">
                  <c:v>34150</c:v>
                </c:pt>
                <c:pt idx="281" formatCode="[$-409]d\-mmm\-yy;@">
                  <c:v>34192</c:v>
                </c:pt>
                <c:pt idx="282" formatCode="[$-409]d\-mmm\-yy;@">
                  <c:v>34227</c:v>
                </c:pt>
                <c:pt idx="283" formatCode="[$-409]d\-mmm\-yy;@">
                  <c:v>34283</c:v>
                </c:pt>
                <c:pt idx="284" formatCode="[$-409]d\-mmm\-yy;@">
                  <c:v>34318</c:v>
                </c:pt>
                <c:pt idx="285" formatCode="[$-409]d\-mmm\-yy;@">
                  <c:v>34365</c:v>
                </c:pt>
                <c:pt idx="286" formatCode="[$-409]d\-mmm\-yy;@">
                  <c:v>34409</c:v>
                </c:pt>
                <c:pt idx="287" formatCode="[$-409]d\-mmm\-yy;@">
                  <c:v>34467</c:v>
                </c:pt>
                <c:pt idx="288" formatCode="[$-409]d\-mmm\-yy;@">
                  <c:v>34514</c:v>
                </c:pt>
                <c:pt idx="289" formatCode="[$-409]d\-mmm\-yy;@">
                  <c:v>34558</c:v>
                </c:pt>
                <c:pt idx="290" formatCode="[$-409]d\-mmm\-yy;@">
                  <c:v>34598</c:v>
                </c:pt>
                <c:pt idx="291" formatCode="[$-409]d\-mmm\-yy;@">
                  <c:v>34647</c:v>
                </c:pt>
                <c:pt idx="292" formatCode="[$-409]d\-mmm\-yy;@">
                  <c:v>34682</c:v>
                </c:pt>
                <c:pt idx="293" formatCode="[$-409]d\-mmm\-yy;@">
                  <c:v>34724</c:v>
                </c:pt>
                <c:pt idx="294" formatCode="[$-409]d\-mmm\-yy;@">
                  <c:v>34780</c:v>
                </c:pt>
                <c:pt idx="295" formatCode="[$-409]d\-mmm\-yy;@">
                  <c:v>34836</c:v>
                </c:pt>
                <c:pt idx="296" formatCode="[$-409]d\-mmm\-yy;@">
                  <c:v>34878</c:v>
                </c:pt>
                <c:pt idx="297" formatCode="[$-409]d\-mmm\-yy;@">
                  <c:v>34927</c:v>
                </c:pt>
                <c:pt idx="298" formatCode="[$-409]d\-mmm\-yy;@">
                  <c:v>34962</c:v>
                </c:pt>
                <c:pt idx="299" formatCode="[$-409]d\-mmm\-yy;@">
                  <c:v>35011</c:v>
                </c:pt>
                <c:pt idx="300" formatCode="[$-409]d\-mmm\-yy;@">
                  <c:v>35047</c:v>
                </c:pt>
                <c:pt idx="301" formatCode="[$-409]d\-mmm\-yy;@">
                  <c:v>35090</c:v>
                </c:pt>
                <c:pt idx="302" formatCode="[$-409]d\-mmm\-yy;@">
                  <c:v>35145</c:v>
                </c:pt>
                <c:pt idx="303" formatCode="[$-409]d\-mmm\-yy;@">
                  <c:v>35201</c:v>
                </c:pt>
                <c:pt idx="304" formatCode="[$-409]d\-mmm\-yy;@">
                  <c:v>35242</c:v>
                </c:pt>
                <c:pt idx="305" formatCode="[$-409]d\-mmm\-yy;@">
                  <c:v>35292</c:v>
                </c:pt>
                <c:pt idx="306" formatCode="[$-409]d\-mmm\-yy;@">
                  <c:v>35326</c:v>
                </c:pt>
                <c:pt idx="307" formatCode="[$-409]d\-mmm\-yy;@">
                  <c:v>35375</c:v>
                </c:pt>
                <c:pt idx="308" formatCode="[$-409]d\-mmm\-yy;@">
                  <c:v>35411</c:v>
                </c:pt>
                <c:pt idx="309" formatCode="[$-409]d\-mmm\-yy;@">
                  <c:v>35459</c:v>
                </c:pt>
                <c:pt idx="310" formatCode="[$-409]d\-mmm\-yy;@">
                  <c:v>35508</c:v>
                </c:pt>
                <c:pt idx="311" formatCode="[$-409]d\-mmm\-yy;@">
                  <c:v>35565</c:v>
                </c:pt>
                <c:pt idx="312" formatCode="[$-409]d\-mmm\-yy;@">
                  <c:v>35606</c:v>
                </c:pt>
                <c:pt idx="313" formatCode="[$-409]d\-mmm\-yy;@">
                  <c:v>35656</c:v>
                </c:pt>
                <c:pt idx="314" formatCode="[$-409]d\-mmm\-yy;@">
                  <c:v>35697</c:v>
                </c:pt>
                <c:pt idx="315" formatCode="[$-409]d\-mmm\-yy;@">
                  <c:v>35740</c:v>
                </c:pt>
                <c:pt idx="316" formatCode="[$-409]d\-mmm\-yy;@">
                  <c:v>35775</c:v>
                </c:pt>
                <c:pt idx="317" formatCode="[$-409]d\-mmm\-yy;@">
                  <c:v>35823</c:v>
                </c:pt>
                <c:pt idx="318" formatCode="[$-409]d\-mmm\-yy;@">
                  <c:v>35879</c:v>
                </c:pt>
                <c:pt idx="319" formatCode="[$-409]d\-mmm\-yy;@">
                  <c:v>35929</c:v>
                </c:pt>
                <c:pt idx="320" formatCode="[$-409]d\-mmm\-yy;@">
                  <c:v>35970</c:v>
                </c:pt>
                <c:pt idx="321" formatCode="[$-409]d\-mmm\-yy;@">
                  <c:v>36020</c:v>
                </c:pt>
                <c:pt idx="322" formatCode="[$-409]d\-mmm\-yy;@">
                  <c:v>36061</c:v>
                </c:pt>
                <c:pt idx="323" formatCode="[$-409]d\-mmm\-yy;@">
                  <c:v>36111</c:v>
                </c:pt>
                <c:pt idx="324" formatCode="[$-409]d\-mmm\-yy;@">
                  <c:v>36145</c:v>
                </c:pt>
                <c:pt idx="325" formatCode="[$-409]d\-mmm\-yy;@">
                  <c:v>36188</c:v>
                </c:pt>
                <c:pt idx="326" formatCode="[$-409]d\-mmm\-yy;@">
                  <c:v>36243</c:v>
                </c:pt>
                <c:pt idx="327" formatCode="[$-409]d\-mmm\-yy;@">
                  <c:v>36293</c:v>
                </c:pt>
                <c:pt idx="328" formatCode="[$-409]d\-mmm\-yy;@">
                  <c:v>36334</c:v>
                </c:pt>
                <c:pt idx="329" formatCode="[$-409]d\-mmm\-yy;@">
                  <c:v>36390</c:v>
                </c:pt>
                <c:pt idx="330" formatCode="[$-409]d\-mmm\-yy;@">
                  <c:v>36432</c:v>
                </c:pt>
                <c:pt idx="331" formatCode="[$-409]d\-mmm\-yy;@">
                  <c:v>36474</c:v>
                </c:pt>
                <c:pt idx="332" formatCode="[$-409]d\-mmm\-yy;@">
                  <c:v>36509</c:v>
                </c:pt>
                <c:pt idx="333" formatCode="[$-409]d\-mmm\-yy;@">
                  <c:v>36552</c:v>
                </c:pt>
                <c:pt idx="334" formatCode="[$-409]d\-mmm\-yy;@">
                  <c:v>36600</c:v>
                </c:pt>
                <c:pt idx="335" formatCode="[$-409]d\-mmm\-yy;@">
                  <c:v>36657</c:v>
                </c:pt>
                <c:pt idx="336" formatCode="[$-409]d\-mmm\-yy;@">
                  <c:v>36698</c:v>
                </c:pt>
                <c:pt idx="337" formatCode="[$-409]d\-mmm\-yy;@">
                  <c:v>36754</c:v>
                </c:pt>
                <c:pt idx="338" formatCode="[$-409]d\-mmm\-yy;@">
                  <c:v>36796</c:v>
                </c:pt>
                <c:pt idx="339" formatCode="[$-409]d\-mmm\-yy;@">
                  <c:v>36838</c:v>
                </c:pt>
                <c:pt idx="340" formatCode="[$-409]d\-mmm\-yy;@">
                  <c:v>36873</c:v>
                </c:pt>
                <c:pt idx="341" formatCode="[$-409]d\-mmm\-yy;@">
                  <c:v>36916</c:v>
                </c:pt>
                <c:pt idx="342" formatCode="[$-409]d\-mmm\-yy;@">
                  <c:v>36964</c:v>
                </c:pt>
                <c:pt idx="343" formatCode="[$-409]d\-mmm\-yy;@">
                  <c:v>37020</c:v>
                </c:pt>
                <c:pt idx="344" formatCode="[$-409]d\-mmm\-yy;@">
                  <c:v>37062</c:v>
                </c:pt>
                <c:pt idx="345" formatCode="[$-409]d\-mmm\-yy;@">
                  <c:v>37119</c:v>
                </c:pt>
                <c:pt idx="346" formatCode="[$-409]d\-mmm\-yy;@">
                  <c:v>37161</c:v>
                </c:pt>
                <c:pt idx="347" formatCode="[$-409]d\-mmm\-yy;@">
                  <c:v>37195</c:v>
                </c:pt>
                <c:pt idx="348" formatCode="[$-409]d\-mmm\-yy;@">
                  <c:v>37230</c:v>
                </c:pt>
                <c:pt idx="349" formatCode="[$-409]d\-mmm\-yy;@">
                  <c:v>37279</c:v>
                </c:pt>
                <c:pt idx="350" formatCode="[$-409]d\-mmm\-yy;@">
                  <c:v>37328</c:v>
                </c:pt>
                <c:pt idx="351" formatCode="[$-409]d\-mmm\-yy;@">
                  <c:v>37377</c:v>
                </c:pt>
                <c:pt idx="352" formatCode="[$-409]d\-mmm\-yy;@">
                  <c:v>37427</c:v>
                </c:pt>
                <c:pt idx="353" formatCode="[$-409]d\-mmm\-yy;@">
                  <c:v>37475</c:v>
                </c:pt>
                <c:pt idx="354" formatCode="[$-409]d\-mmm\-yy;@">
                  <c:v>37517</c:v>
                </c:pt>
                <c:pt idx="355" formatCode="[$-409]d\-mmm\-yy;@">
                  <c:v>37559</c:v>
                </c:pt>
                <c:pt idx="356" formatCode="[$-409]d\-mmm\-yy;@">
                  <c:v>37594</c:v>
                </c:pt>
                <c:pt idx="357" formatCode="[$-409]d\-mmm\-yy;@">
                  <c:v>37643</c:v>
                </c:pt>
                <c:pt idx="358" formatCode="[$-409]d\-mmm\-yy;@">
                  <c:v>37693</c:v>
                </c:pt>
                <c:pt idx="359" formatCode="[$-409]d\-mmm\-yy;@">
                  <c:v>37741</c:v>
                </c:pt>
                <c:pt idx="360" formatCode="[$-409]d\-mmm\-yy;@">
                  <c:v>37790</c:v>
                </c:pt>
                <c:pt idx="361" formatCode="[$-409]d\-mmm\-yy;@">
                  <c:v>37839</c:v>
                </c:pt>
                <c:pt idx="362" formatCode="[$-409]d\-mmm\-yy;@">
                  <c:v>37874</c:v>
                </c:pt>
                <c:pt idx="363" formatCode="[$-409]d\-mmm\-yy;@">
                  <c:v>37916</c:v>
                </c:pt>
                <c:pt idx="364" formatCode="[$-409]d\-mmm\-yy;@">
                  <c:v>37958</c:v>
                </c:pt>
                <c:pt idx="365" formatCode="[$-409]d\-mmm\-yy;@">
                  <c:v>38007</c:v>
                </c:pt>
              </c:numCache>
            </c:numRef>
          </c:cat>
          <c:val>
            <c:numRef>
              <c:f>'FINAL DATA | FOMC frequency'!$M$3:$M$368</c:f>
              <c:numCache>
                <c:formatCode>0.0</c:formatCode>
                <c:ptCount val="366"/>
                <c:pt idx="233">
                  <c:v>-1.0050335853501451</c:v>
                </c:pt>
                <c:pt idx="234">
                  <c:v>-0.60180723255630209</c:v>
                </c:pt>
                <c:pt idx="235">
                  <c:v>-1.4098924379501647</c:v>
                </c:pt>
                <c:pt idx="236">
                  <c:v>-1.1060947359424949</c:v>
                </c:pt>
                <c:pt idx="237">
                  <c:v>-0.60180723255630209</c:v>
                </c:pt>
                <c:pt idx="238">
                  <c:v>9.9950033308342318E-2</c:v>
                </c:pt>
                <c:pt idx="239">
                  <c:v>0</c:v>
                </c:pt>
                <c:pt idx="240">
                  <c:v>0.29955089797983708</c:v>
                </c:pt>
                <c:pt idx="241">
                  <c:v>0.59820716775474692</c:v>
                </c:pt>
                <c:pt idx="242">
                  <c:v>0.6975613736425138</c:v>
                </c:pt>
                <c:pt idx="243">
                  <c:v>0.59820716775474692</c:v>
                </c:pt>
                <c:pt idx="244">
                  <c:v>1.0939940038334264</c:v>
                </c:pt>
                <c:pt idx="245">
                  <c:v>0.6975613736425138</c:v>
                </c:pt>
                <c:pt idx="246">
                  <c:v>0.59820716775474692</c:v>
                </c:pt>
                <c:pt idx="247">
                  <c:v>0.29955089797983708</c:v>
                </c:pt>
                <c:pt idx="248">
                  <c:v>-0.30045090202987246</c:v>
                </c:pt>
                <c:pt idx="249">
                  <c:v>0.38924147153438532</c:v>
                </c:pt>
                <c:pt idx="250">
                  <c:v>0.49875415110389681</c:v>
                </c:pt>
                <c:pt idx="251">
                  <c:v>9.9950033308342318E-2</c:v>
                </c:pt>
                <c:pt idx="252">
                  <c:v>-0.10005003335835344</c:v>
                </c:pt>
                <c:pt idx="253">
                  <c:v>-0.40080213975388218</c:v>
                </c:pt>
                <c:pt idx="254">
                  <c:v>9.9950033308342318E-2</c:v>
                </c:pt>
                <c:pt idx="255">
                  <c:v>-0.10005003335835344</c:v>
                </c:pt>
                <c:pt idx="256">
                  <c:v>-0.50125418235442865</c:v>
                </c:pt>
                <c:pt idx="257">
                  <c:v>-0.60180723255630209</c:v>
                </c:pt>
                <c:pt idx="258">
                  <c:v>-1.5113637810048184</c:v>
                </c:pt>
                <c:pt idx="259">
                  <c:v>-2.1223636451626686</c:v>
                </c:pt>
                <c:pt idx="260">
                  <c:v>-1.816397062767118</c:v>
                </c:pt>
                <c:pt idx="261">
                  <c:v>-2.3268626939354329</c:v>
                </c:pt>
                <c:pt idx="262">
                  <c:v>-2.4292692569044587</c:v>
                </c:pt>
                <c:pt idx="263">
                  <c:v>-2.53178079842899</c:v>
                </c:pt>
                <c:pt idx="264">
                  <c:v>-2.2245608947319737</c:v>
                </c:pt>
                <c:pt idx="265">
                  <c:v>-2.53178079842899</c:v>
                </c:pt>
                <c:pt idx="266">
                  <c:v>-2.7371196796132016</c:v>
                </c:pt>
                <c:pt idx="267">
                  <c:v>-3.5627177643151162</c:v>
                </c:pt>
                <c:pt idx="268">
                  <c:v>-5.1293294387550574</c:v>
                </c:pt>
                <c:pt idx="269">
                  <c:v>-4.1864204098698874</c:v>
                </c:pt>
                <c:pt idx="270">
                  <c:v>-3.2523191705560062</c:v>
                </c:pt>
                <c:pt idx="271">
                  <c:v>-3.149066709137085</c:v>
                </c:pt>
                <c:pt idx="272">
                  <c:v>-3.3556783528842753</c:v>
                </c:pt>
                <c:pt idx="273">
                  <c:v>-3.6663984371591472</c:v>
                </c:pt>
                <c:pt idx="274">
                  <c:v>-4.2907501011276548</c:v>
                </c:pt>
                <c:pt idx="275">
                  <c:v>-3.8740828316430593</c:v>
                </c:pt>
                <c:pt idx="276">
                  <c:v>-2.8399474521698003</c:v>
                </c:pt>
                <c:pt idx="277">
                  <c:v>-2.3268626939354329</c:v>
                </c:pt>
                <c:pt idx="278">
                  <c:v>-2.1223636451626686</c:v>
                </c:pt>
                <c:pt idx="279">
                  <c:v>-2.7371196796132016</c:v>
                </c:pt>
                <c:pt idx="280">
                  <c:v>-2.9428810690812166</c:v>
                </c:pt>
                <c:pt idx="281">
                  <c:v>-3.0459207484708575</c:v>
                </c:pt>
                <c:pt idx="282">
                  <c:v>-2.3268626939354329</c:v>
                </c:pt>
                <c:pt idx="283">
                  <c:v>-1.9182819416773986</c:v>
                </c:pt>
                <c:pt idx="284">
                  <c:v>-1.5113637810048184</c:v>
                </c:pt>
                <c:pt idx="285">
                  <c:v>-0.90407446521490709</c:v>
                </c:pt>
                <c:pt idx="286">
                  <c:v>-0.80321716972642665</c:v>
                </c:pt>
                <c:pt idx="287">
                  <c:v>-0.80321716972642665</c:v>
                </c:pt>
                <c:pt idx="288">
                  <c:v>-0.70246149369644661</c:v>
                </c:pt>
                <c:pt idx="289">
                  <c:v>-0.30045090202987246</c:v>
                </c:pt>
                <c:pt idx="290">
                  <c:v>-0.20020026706730792</c:v>
                </c:pt>
                <c:pt idx="291">
                  <c:v>0</c:v>
                </c:pt>
                <c:pt idx="292">
                  <c:v>0.6975613736425138</c:v>
                </c:pt>
                <c:pt idx="293">
                  <c:v>0.39920212695374568</c:v>
                </c:pt>
                <c:pt idx="294">
                  <c:v>0.19980026626730579</c:v>
                </c:pt>
                <c:pt idx="295">
                  <c:v>9.9950033308342318E-2</c:v>
                </c:pt>
                <c:pt idx="296">
                  <c:v>-0.70246149369644661</c:v>
                </c:pt>
                <c:pt idx="297">
                  <c:v>-0.30045090202987246</c:v>
                </c:pt>
                <c:pt idx="298">
                  <c:v>-0.30045090202987246</c:v>
                </c:pt>
                <c:pt idx="299">
                  <c:v>0</c:v>
                </c:pt>
                <c:pt idx="300">
                  <c:v>0</c:v>
                </c:pt>
                <c:pt idx="301">
                  <c:v>-0.10005003335835344</c:v>
                </c:pt>
                <c:pt idx="302">
                  <c:v>0</c:v>
                </c:pt>
                <c:pt idx="303">
                  <c:v>0.49875415110389681</c:v>
                </c:pt>
                <c:pt idx="304">
                  <c:v>0.49875415110389681</c:v>
                </c:pt>
                <c:pt idx="305">
                  <c:v>0.59820716775474692</c:v>
                </c:pt>
                <c:pt idx="306">
                  <c:v>0.89597413714718011</c:v>
                </c:pt>
                <c:pt idx="307">
                  <c:v>0.89597413714718011</c:v>
                </c:pt>
                <c:pt idx="308">
                  <c:v>0.99503308531680923</c:v>
                </c:pt>
                <c:pt idx="309">
                  <c:v>1.2916225266546228</c:v>
                </c:pt>
                <c:pt idx="310">
                  <c:v>1.8821754240587667</c:v>
                </c:pt>
                <c:pt idx="311">
                  <c:v>1.8821754240587667</c:v>
                </c:pt>
                <c:pt idx="312">
                  <c:v>2.1761491781512712</c:v>
                </c:pt>
                <c:pt idx="313">
                  <c:v>1.9802627296179729</c:v>
                </c:pt>
                <c:pt idx="314">
                  <c:v>2.4692612590371414</c:v>
                </c:pt>
                <c:pt idx="315">
                  <c:v>1.8821754240587667</c:v>
                </c:pt>
                <c:pt idx="316">
                  <c:v>1.4888612493750559</c:v>
                </c:pt>
                <c:pt idx="317">
                  <c:v>1.1928570865273813</c:v>
                </c:pt>
                <c:pt idx="318">
                  <c:v>1.7839918128331016</c:v>
                </c:pt>
                <c:pt idx="319">
                  <c:v>1.4888612493750559</c:v>
                </c:pt>
                <c:pt idx="320">
                  <c:v>1.1928570865273813</c:v>
                </c:pt>
                <c:pt idx="321">
                  <c:v>0.89597413714718011</c:v>
                </c:pt>
                <c:pt idx="322">
                  <c:v>0.99503308531680923</c:v>
                </c:pt>
                <c:pt idx="323">
                  <c:v>0.99503308531680923</c:v>
                </c:pt>
                <c:pt idx="324">
                  <c:v>1.6857117066422806</c:v>
                </c:pt>
                <c:pt idx="325">
                  <c:v>2.4692612590371414</c:v>
                </c:pt>
                <c:pt idx="326">
                  <c:v>2.6641930946421093</c:v>
                </c:pt>
                <c:pt idx="327">
                  <c:v>1.8821754240587667</c:v>
                </c:pt>
                <c:pt idx="328">
                  <c:v>2.078253918252841</c:v>
                </c:pt>
                <c:pt idx="329">
                  <c:v>2.1761491781512712</c:v>
                </c:pt>
                <c:pt idx="330">
                  <c:v>2.6641930946421093</c:v>
                </c:pt>
                <c:pt idx="331">
                  <c:v>2.1761491781512712</c:v>
                </c:pt>
                <c:pt idx="332">
                  <c:v>2.078253918252841</c:v>
                </c:pt>
                <c:pt idx="333">
                  <c:v>2.3716526617316065</c:v>
                </c:pt>
                <c:pt idx="334">
                  <c:v>2.6641930946421093</c:v>
                </c:pt>
                <c:pt idx="335">
                  <c:v>2.8587456851912472</c:v>
                </c:pt>
                <c:pt idx="336">
                  <c:v>2.6641930946421093</c:v>
                </c:pt>
                <c:pt idx="337">
                  <c:v>1.5873349156290164</c:v>
                </c:pt>
                <c:pt idx="338">
                  <c:v>1.1928570865273813</c:v>
                </c:pt>
                <c:pt idx="339">
                  <c:v>0.99503308531680923</c:v>
                </c:pt>
                <c:pt idx="340">
                  <c:v>0.19980026626730579</c:v>
                </c:pt>
                <c:pt idx="341">
                  <c:v>-1.2072581234269248</c:v>
                </c:pt>
                <c:pt idx="342">
                  <c:v>-1.3085239548655481</c:v>
                </c:pt>
                <c:pt idx="343">
                  <c:v>-0.80321716972642665</c:v>
                </c:pt>
                <c:pt idx="344">
                  <c:v>-0.80321716972642665</c:v>
                </c:pt>
                <c:pt idx="345">
                  <c:v>-0.90407446521490709</c:v>
                </c:pt>
                <c:pt idx="346">
                  <c:v>-2.3268626939354329</c:v>
                </c:pt>
                <c:pt idx="347">
                  <c:v>-2.0202707317519466</c:v>
                </c:pt>
                <c:pt idx="348">
                  <c:v>-1.7146158834970515</c:v>
                </c:pt>
                <c:pt idx="349">
                  <c:v>-1.3085239548655481</c:v>
                </c:pt>
                <c:pt idx="350">
                  <c:v>-0.50125418235442865</c:v>
                </c:pt>
                <c:pt idx="351">
                  <c:v>-1.0050335853501451</c:v>
                </c:pt>
                <c:pt idx="352">
                  <c:v>-1.2072581234269248</c:v>
                </c:pt>
                <c:pt idx="353">
                  <c:v>-1.5113637810048184</c:v>
                </c:pt>
                <c:pt idx="354">
                  <c:v>-1.5113637810048184</c:v>
                </c:pt>
                <c:pt idx="355">
                  <c:v>-1.9182819416773986</c:v>
                </c:pt>
                <c:pt idx="356">
                  <c:v>-1.7146158834970515</c:v>
                </c:pt>
                <c:pt idx="357">
                  <c:v>-1.816397062767118</c:v>
                </c:pt>
                <c:pt idx="358">
                  <c:v>-2.0202707317519466</c:v>
                </c:pt>
                <c:pt idx="359">
                  <c:v>-1.9182819416773986</c:v>
                </c:pt>
                <c:pt idx="360">
                  <c:v>-1.7146158834970515</c:v>
                </c:pt>
                <c:pt idx="361">
                  <c:v>-1.4098924379501647</c:v>
                </c:pt>
                <c:pt idx="362">
                  <c:v>-1.6129381929883644</c:v>
                </c:pt>
                <c:pt idx="363">
                  <c:v>-0.80321716972642665</c:v>
                </c:pt>
                <c:pt idx="364">
                  <c:v>-0.60180723255630209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DC-4AB5-B67E-32FE3CA25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718784"/>
        <c:axId val="113720320"/>
      </c:lineChart>
      <c:dateAx>
        <c:axId val="113718784"/>
        <c:scaling>
          <c:orientation val="minMax"/>
          <c:max val="38353"/>
          <c:min val="24108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113720320"/>
        <c:crosses val="autoZero"/>
        <c:auto val="1"/>
        <c:lblOffset val="100"/>
        <c:baseTimeUnit val="days"/>
        <c:majorUnit val="2"/>
        <c:majorTimeUnit val="years"/>
        <c:minorUnit val="1"/>
        <c:minorTimeUnit val="years"/>
      </c:dateAx>
      <c:valAx>
        <c:axId val="113720320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en-US"/>
          </a:p>
        </c:txPr>
        <c:crossAx val="113718784"/>
        <c:crossesAt val="23743"/>
        <c:crossBetween val="between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2149200710479575"/>
          <c:y val="0.86805751785282359"/>
          <c:w val="0.38543516873889877"/>
          <c:h val="0.10185208209473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76200</xdr:colOff>
      <xdr:row>0</xdr:row>
      <xdr:rowOff>123825</xdr:rowOff>
    </xdr:from>
    <xdr:to>
      <xdr:col>25</xdr:col>
      <xdr:colOff>523875</xdr:colOff>
      <xdr:row>24</xdr:row>
      <xdr:rowOff>114300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66675</xdr:colOff>
      <xdr:row>25</xdr:row>
      <xdr:rowOff>19050</xdr:rowOff>
    </xdr:from>
    <xdr:to>
      <xdr:col>25</xdr:col>
      <xdr:colOff>495300</xdr:colOff>
      <xdr:row>49</xdr:row>
      <xdr:rowOff>104775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114300</xdr:colOff>
      <xdr:row>102</xdr:row>
      <xdr:rowOff>104775</xdr:rowOff>
    </xdr:from>
    <xdr:to>
      <xdr:col>25</xdr:col>
      <xdr:colOff>514350</xdr:colOff>
      <xdr:row>125</xdr:row>
      <xdr:rowOff>95250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47625</xdr:colOff>
      <xdr:row>50</xdr:row>
      <xdr:rowOff>76200</xdr:rowOff>
    </xdr:from>
    <xdr:to>
      <xdr:col>25</xdr:col>
      <xdr:colOff>533400</xdr:colOff>
      <xdr:row>73</xdr:row>
      <xdr:rowOff>123825</xdr:rowOff>
    </xdr:to>
    <xdr:graphicFrame macro="">
      <xdr:nvGraphicFramePr>
        <xdr:cNvPr id="2053" name="Chart 5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38100</xdr:colOff>
      <xdr:row>75</xdr:row>
      <xdr:rowOff>9525</xdr:rowOff>
    </xdr:from>
    <xdr:to>
      <xdr:col>25</xdr:col>
      <xdr:colOff>523875</xdr:colOff>
      <xdr:row>100</xdr:row>
      <xdr:rowOff>76200</xdr:rowOff>
    </xdr:to>
    <xdr:graphicFrame macro="">
      <xdr:nvGraphicFramePr>
        <xdr:cNvPr id="2054" name="Chart 6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2"/>
  <sheetViews>
    <sheetView tabSelected="1" topLeftCell="A118" workbookViewId="0">
      <selection activeCell="L10" sqref="L10"/>
    </sheetView>
  </sheetViews>
  <sheetFormatPr defaultRowHeight="12.75"/>
  <cols>
    <col min="1" max="1" width="14.7109375" customWidth="1"/>
    <col min="2" max="5" width="9.140625" hidden="1" customWidth="1"/>
    <col min="6" max="8" width="6.7109375" customWidth="1"/>
    <col min="9" max="10" width="9.140625" hidden="1" customWidth="1"/>
    <col min="11" max="16" width="6.7109375" customWidth="1"/>
  </cols>
  <sheetData>
    <row r="1" spans="1:16" ht="25.5" customHeight="1">
      <c r="F1" s="62" t="s">
        <v>775</v>
      </c>
      <c r="G1" s="62"/>
      <c r="H1" s="62"/>
      <c r="I1" s="58"/>
      <c r="J1" s="58"/>
      <c r="K1" s="62" t="s">
        <v>776</v>
      </c>
      <c r="L1" s="62"/>
      <c r="M1" s="62"/>
      <c r="N1" s="63" t="s">
        <v>777</v>
      </c>
      <c r="O1" s="63"/>
      <c r="P1" s="63"/>
    </row>
    <row r="2" spans="1:16" ht="25.5" customHeight="1">
      <c r="A2" s="43" t="s">
        <v>1187</v>
      </c>
      <c r="B2" t="s">
        <v>1200</v>
      </c>
      <c r="C2" t="s">
        <v>1201</v>
      </c>
      <c r="D2" t="s">
        <v>1202</v>
      </c>
      <c r="E2" s="39" t="s">
        <v>789</v>
      </c>
      <c r="F2" s="38" t="s">
        <v>772</v>
      </c>
      <c r="G2" s="38" t="s">
        <v>773</v>
      </c>
      <c r="H2" s="38" t="s">
        <v>774</v>
      </c>
      <c r="I2" s="38" t="s">
        <v>770</v>
      </c>
      <c r="J2" s="38" t="s">
        <v>771</v>
      </c>
      <c r="K2" s="38" t="s">
        <v>772</v>
      </c>
      <c r="L2" s="38" t="s">
        <v>773</v>
      </c>
      <c r="M2" s="38" t="s">
        <v>774</v>
      </c>
      <c r="N2" s="38" t="s">
        <v>772</v>
      </c>
      <c r="O2" s="38" t="s">
        <v>773</v>
      </c>
      <c r="P2" s="38" t="s">
        <v>774</v>
      </c>
    </row>
    <row r="3" spans="1:16">
      <c r="A3" s="46">
        <v>24308</v>
      </c>
      <c r="B3" s="38">
        <f>YEAR(A3)</f>
        <v>1966</v>
      </c>
      <c r="C3" s="38">
        <f>MONTH(A3)</f>
        <v>7</v>
      </c>
      <c r="D3" s="38">
        <f>DAY(A3)</f>
        <v>20</v>
      </c>
      <c r="E3" s="47">
        <f>IF(AND(C3&gt;0,C3&lt;4),1,IF(AND(C3&gt;3,C3&lt;7),2,IF(AND(C3&gt;6,C3&lt;10),3,4)))</f>
        <v>3</v>
      </c>
      <c r="F3" s="56"/>
      <c r="G3" s="56"/>
      <c r="H3" s="56"/>
      <c r="I3" s="38">
        <v>0</v>
      </c>
      <c r="J3" s="38"/>
      <c r="K3" s="56"/>
      <c r="L3" s="56"/>
      <c r="M3" s="56"/>
      <c r="N3" s="59"/>
      <c r="O3" s="59"/>
      <c r="P3" s="59"/>
    </row>
    <row r="4" spans="1:16" s="42" customFormat="1">
      <c r="A4" s="48">
        <v>24336</v>
      </c>
      <c r="B4" s="49">
        <f t="shared" ref="B4:B67" si="0">YEAR(A4)</f>
        <v>1966</v>
      </c>
      <c r="C4" s="49">
        <f t="shared" ref="C4:C67" si="1">MONTH(A4)</f>
        <v>8</v>
      </c>
      <c r="D4" s="49">
        <f t="shared" ref="D4:D67" si="2">DAY(A4)</f>
        <v>17</v>
      </c>
      <c r="E4" s="49">
        <f t="shared" ref="E4:E67" si="3">IF(AND(C4&gt;0,C4&lt;4),1,IF(AND(C4&gt;3,C4&lt;7),2,IF(AND(C4&gt;6,C4&lt;10),3,4)))</f>
        <v>3</v>
      </c>
      <c r="F4" s="57">
        <v>9.8117294280000003E-2</v>
      </c>
      <c r="G4" s="57">
        <v>4.4207002469999999E-2</v>
      </c>
      <c r="H4" s="57"/>
      <c r="I4" s="49">
        <f>SUM(I3,J4)</f>
        <v>28</v>
      </c>
      <c r="J4" s="49">
        <f>A4-A3</f>
        <v>28</v>
      </c>
      <c r="K4" s="57"/>
      <c r="L4" s="57"/>
      <c r="M4" s="57"/>
      <c r="N4" s="60">
        <v>9.8117294280000003E-2</v>
      </c>
      <c r="O4" s="60">
        <v>4.4207002469999999E-2</v>
      </c>
      <c r="P4" s="60"/>
    </row>
    <row r="5" spans="1:16">
      <c r="A5" s="46">
        <v>24358</v>
      </c>
      <c r="B5" s="38">
        <f t="shared" si="0"/>
        <v>1966</v>
      </c>
      <c r="C5" s="38">
        <f t="shared" si="1"/>
        <v>9</v>
      </c>
      <c r="D5" s="38">
        <f t="shared" si="2"/>
        <v>8</v>
      </c>
      <c r="E5" s="47">
        <f t="shared" si="3"/>
        <v>3</v>
      </c>
      <c r="F5" s="56">
        <f t="shared" ref="F5:G7" si="4">($I$8-$I5)/($I$8-$I$4)*F$4+($I5-$I$4)/($I$8-$I$4)*F$8</f>
        <v>9.7817798377555554E-2</v>
      </c>
      <c r="G5" s="56">
        <f t="shared" si="4"/>
        <v>3.8568627297777776E-2</v>
      </c>
      <c r="H5" s="56"/>
      <c r="I5" s="38">
        <f t="shared" ref="I5:I68" si="5">SUM(I4,J5)</f>
        <v>50</v>
      </c>
      <c r="J5" s="50">
        <f t="shared" ref="J5:J68" si="6">A5-A4</f>
        <v>22</v>
      </c>
      <c r="K5" s="56"/>
      <c r="L5" s="56"/>
      <c r="M5" s="56"/>
      <c r="N5" s="59">
        <v>9.7817798377555554E-2</v>
      </c>
      <c r="O5" s="59">
        <v>3.8568627297777776E-2</v>
      </c>
      <c r="P5" s="59"/>
    </row>
    <row r="6" spans="1:16">
      <c r="A6" s="46">
        <v>24378</v>
      </c>
      <c r="B6" s="38">
        <f t="shared" si="0"/>
        <v>1966</v>
      </c>
      <c r="C6" s="38">
        <f t="shared" si="1"/>
        <v>9</v>
      </c>
      <c r="D6" s="38">
        <f t="shared" si="2"/>
        <v>28</v>
      </c>
      <c r="E6" s="47">
        <f t="shared" si="3"/>
        <v>3</v>
      </c>
      <c r="F6" s="56">
        <f t="shared" si="4"/>
        <v>9.754552937533334E-2</v>
      </c>
      <c r="G6" s="56">
        <f t="shared" si="4"/>
        <v>3.3442831686666667E-2</v>
      </c>
      <c r="H6" s="56"/>
      <c r="I6" s="38">
        <f t="shared" si="5"/>
        <v>70</v>
      </c>
      <c r="J6" s="50">
        <f t="shared" si="6"/>
        <v>20</v>
      </c>
      <c r="K6" s="56"/>
      <c r="L6" s="56"/>
      <c r="M6" s="56"/>
      <c r="N6" s="59">
        <v>9.754552937533334E-2</v>
      </c>
      <c r="O6" s="59">
        <v>3.3442831686666667E-2</v>
      </c>
      <c r="P6" s="59"/>
    </row>
    <row r="7" spans="1:16">
      <c r="A7" s="46">
        <v>24406</v>
      </c>
      <c r="B7" s="38">
        <f t="shared" si="0"/>
        <v>1966</v>
      </c>
      <c r="C7" s="38">
        <f t="shared" si="1"/>
        <v>10</v>
      </c>
      <c r="D7" s="38">
        <f t="shared" si="2"/>
        <v>26</v>
      </c>
      <c r="E7" s="38">
        <f t="shared" si="3"/>
        <v>4</v>
      </c>
      <c r="F7" s="56">
        <f t="shared" si="4"/>
        <v>9.7164352772222226E-2</v>
      </c>
      <c r="G7" s="56">
        <f t="shared" si="4"/>
        <v>2.6266717831111112E-2</v>
      </c>
      <c r="H7" s="56"/>
      <c r="I7" s="38">
        <f t="shared" si="5"/>
        <v>98</v>
      </c>
      <c r="J7" s="50">
        <f t="shared" si="6"/>
        <v>28</v>
      </c>
      <c r="K7" s="56"/>
      <c r="L7" s="56"/>
      <c r="M7" s="56"/>
      <c r="N7" s="59">
        <v>9.7164352772222226E-2</v>
      </c>
      <c r="O7" s="59">
        <v>2.6266717831111112E-2</v>
      </c>
      <c r="P7" s="59"/>
    </row>
    <row r="8" spans="1:16" s="42" customFormat="1">
      <c r="A8" s="48">
        <v>24426</v>
      </c>
      <c r="B8" s="49">
        <f t="shared" si="0"/>
        <v>1966</v>
      </c>
      <c r="C8" s="49">
        <f t="shared" si="1"/>
        <v>11</v>
      </c>
      <c r="D8" s="49">
        <f t="shared" si="2"/>
        <v>15</v>
      </c>
      <c r="E8" s="49">
        <f t="shared" si="3"/>
        <v>4</v>
      </c>
      <c r="F8" s="57">
        <v>9.6892083769999998E-2</v>
      </c>
      <c r="G8" s="57">
        <v>2.114092222E-2</v>
      </c>
      <c r="H8" s="57"/>
      <c r="I8" s="49">
        <f t="shared" si="5"/>
        <v>118</v>
      </c>
      <c r="J8" s="49">
        <f t="shared" si="6"/>
        <v>20</v>
      </c>
      <c r="K8" s="57"/>
      <c r="L8" s="57"/>
      <c r="M8" s="57"/>
      <c r="N8" s="60">
        <v>9.6892083769999998E-2</v>
      </c>
      <c r="O8" s="60">
        <v>2.114092222E-2</v>
      </c>
      <c r="P8" s="60"/>
    </row>
    <row r="9" spans="1:16">
      <c r="A9" s="46">
        <v>24448</v>
      </c>
      <c r="B9" s="38">
        <f t="shared" si="0"/>
        <v>1966</v>
      </c>
      <c r="C9" s="38">
        <f t="shared" si="1"/>
        <v>12</v>
      </c>
      <c r="D9" s="38">
        <f t="shared" si="2"/>
        <v>7</v>
      </c>
      <c r="E9" s="38">
        <f t="shared" si="3"/>
        <v>4</v>
      </c>
      <c r="F9" s="56">
        <f>($I$11-$I9)/($I$11-$I$8)*F$8+($I9-$I$8)/($I$11-$I$8)*F$11</f>
        <v>-0.10597371463717947</v>
      </c>
      <c r="G9" s="56">
        <f>($I$11-$I9)/($I$11-$I$8)*G$8+($I9-$I$8)/($I$11-$I$8)*G$11</f>
        <v>2.6187543371282054E-2</v>
      </c>
      <c r="H9" s="56"/>
      <c r="I9" s="38">
        <f t="shared" si="5"/>
        <v>140</v>
      </c>
      <c r="J9" s="50">
        <f t="shared" si="6"/>
        <v>22</v>
      </c>
      <c r="K9" s="56"/>
      <c r="L9" s="56"/>
      <c r="M9" s="56"/>
      <c r="N9" s="59">
        <v>-0.10597371463717947</v>
      </c>
      <c r="O9" s="59">
        <v>2.6187543371282054E-2</v>
      </c>
      <c r="P9" s="59"/>
    </row>
    <row r="10" spans="1:16">
      <c r="A10" s="46">
        <v>24477</v>
      </c>
      <c r="B10" s="38">
        <f t="shared" si="0"/>
        <v>1967</v>
      </c>
      <c r="C10" s="38">
        <f t="shared" si="1"/>
        <v>1</v>
      </c>
      <c r="D10" s="38">
        <f t="shared" si="2"/>
        <v>5</v>
      </c>
      <c r="E10" s="38">
        <f t="shared" si="3"/>
        <v>1</v>
      </c>
      <c r="F10" s="56">
        <f>($I$11-$I10)/($I$11-$I$8)*F$8+($I10-$I$8)/($I$11-$I$8)*F$11</f>
        <v>-0.37338772162846151</v>
      </c>
      <c r="G10" s="56">
        <f>($I$11-$I10)/($I$11-$I$8)*G$8+($I10-$I$8)/($I$11-$I$8)*G$11</f>
        <v>3.2839907616153845E-2</v>
      </c>
      <c r="H10" s="56"/>
      <c r="I10" s="38">
        <f t="shared" si="5"/>
        <v>169</v>
      </c>
      <c r="J10" s="50">
        <f t="shared" si="6"/>
        <v>29</v>
      </c>
      <c r="K10" s="56"/>
      <c r="L10" s="56"/>
      <c r="M10" s="56"/>
      <c r="N10" s="59">
        <v>-0.37338772162846151</v>
      </c>
      <c r="O10" s="59">
        <v>3.2839907616153845E-2</v>
      </c>
      <c r="P10" s="59"/>
    </row>
    <row r="11" spans="1:16" s="42" customFormat="1">
      <c r="A11" s="48">
        <v>24504</v>
      </c>
      <c r="B11" s="49">
        <f t="shared" si="0"/>
        <v>1967</v>
      </c>
      <c r="C11" s="49">
        <f t="shared" si="1"/>
        <v>2</v>
      </c>
      <c r="D11" s="49">
        <f t="shared" si="2"/>
        <v>1</v>
      </c>
      <c r="E11" s="49">
        <f t="shared" si="3"/>
        <v>1</v>
      </c>
      <c r="F11" s="57">
        <v>-0.62235938330999996</v>
      </c>
      <c r="G11" s="57">
        <v>3.9033488120000001E-2</v>
      </c>
      <c r="H11" s="57"/>
      <c r="I11" s="49">
        <f t="shared" si="5"/>
        <v>196</v>
      </c>
      <c r="J11" s="49">
        <f t="shared" si="6"/>
        <v>27</v>
      </c>
      <c r="K11" s="57"/>
      <c r="L11" s="57"/>
      <c r="M11" s="57"/>
      <c r="N11" s="60">
        <v>-0.62235938330999996</v>
      </c>
      <c r="O11" s="60">
        <v>3.9033488120000001E-2</v>
      </c>
      <c r="P11" s="60"/>
    </row>
    <row r="12" spans="1:16">
      <c r="A12" s="46">
        <v>24532</v>
      </c>
      <c r="B12" s="38">
        <f t="shared" si="0"/>
        <v>1967</v>
      </c>
      <c r="C12" s="38">
        <f t="shared" si="1"/>
        <v>3</v>
      </c>
      <c r="D12" s="38">
        <f t="shared" si="2"/>
        <v>1</v>
      </c>
      <c r="E12" s="38">
        <f t="shared" si="3"/>
        <v>1</v>
      </c>
      <c r="F12" s="56">
        <f t="shared" ref="F12:G14" si="7">($I$15-$I12)/($I$15-$I$11)*F$11+($I12-$I$11)/($I$15-$I$11)*F$15</f>
        <v>-0.88787703249666661</v>
      </c>
      <c r="G12" s="56">
        <f t="shared" si="7"/>
        <v>-0.23461727390666665</v>
      </c>
      <c r="H12" s="56"/>
      <c r="I12" s="38">
        <f t="shared" si="5"/>
        <v>224</v>
      </c>
      <c r="J12" s="50">
        <f t="shared" si="6"/>
        <v>28</v>
      </c>
      <c r="K12" s="56"/>
      <c r="L12" s="56"/>
      <c r="M12" s="56"/>
      <c r="N12" s="59">
        <v>-0.88787703249666661</v>
      </c>
      <c r="O12" s="59">
        <v>-0.23461727390666665</v>
      </c>
      <c r="P12" s="59"/>
    </row>
    <row r="13" spans="1:16">
      <c r="A13" s="46">
        <v>24560</v>
      </c>
      <c r="B13" s="38">
        <f t="shared" si="0"/>
        <v>1967</v>
      </c>
      <c r="C13" s="38">
        <f t="shared" si="1"/>
        <v>3</v>
      </c>
      <c r="D13" s="38">
        <f t="shared" si="2"/>
        <v>29</v>
      </c>
      <c r="E13" s="38">
        <f t="shared" si="3"/>
        <v>1</v>
      </c>
      <c r="F13" s="56">
        <f t="shared" si="7"/>
        <v>-1.1533946816833334</v>
      </c>
      <c r="G13" s="56">
        <f t="shared" si="7"/>
        <v>-0.50826803593333336</v>
      </c>
      <c r="H13" s="56"/>
      <c r="I13" s="38">
        <f t="shared" si="5"/>
        <v>252</v>
      </c>
      <c r="J13" s="50">
        <f t="shared" si="6"/>
        <v>28</v>
      </c>
      <c r="K13" s="56"/>
      <c r="L13" s="56"/>
      <c r="M13" s="56"/>
      <c r="N13" s="59">
        <v>-1.1533946816833334</v>
      </c>
      <c r="O13" s="59">
        <v>-0.50826803593333336</v>
      </c>
      <c r="P13" s="59"/>
    </row>
    <row r="14" spans="1:16">
      <c r="A14" s="46">
        <v>24588</v>
      </c>
      <c r="B14" s="38">
        <f t="shared" si="0"/>
        <v>1967</v>
      </c>
      <c r="C14" s="38">
        <f t="shared" si="1"/>
        <v>4</v>
      </c>
      <c r="D14" s="38">
        <f t="shared" si="2"/>
        <v>26</v>
      </c>
      <c r="E14" s="38">
        <f t="shared" si="3"/>
        <v>2</v>
      </c>
      <c r="F14" s="56">
        <f t="shared" si="7"/>
        <v>-1.41891233087</v>
      </c>
      <c r="G14" s="56">
        <f t="shared" si="7"/>
        <v>-0.78191879796000008</v>
      </c>
      <c r="H14" s="56"/>
      <c r="I14" s="38">
        <f t="shared" si="5"/>
        <v>280</v>
      </c>
      <c r="J14" s="50">
        <f t="shared" si="6"/>
        <v>28</v>
      </c>
      <c r="K14" s="56"/>
      <c r="L14" s="56"/>
      <c r="M14" s="56"/>
      <c r="N14" s="59">
        <v>-1.41891233087</v>
      </c>
      <c r="O14" s="59">
        <v>-0.78191879796000008</v>
      </c>
      <c r="P14" s="59"/>
    </row>
    <row r="15" spans="1:16" s="42" customFormat="1">
      <c r="A15" s="48">
        <v>24609</v>
      </c>
      <c r="B15" s="49">
        <f t="shared" si="0"/>
        <v>1967</v>
      </c>
      <c r="C15" s="49">
        <f t="shared" si="1"/>
        <v>5</v>
      </c>
      <c r="D15" s="49">
        <f t="shared" si="2"/>
        <v>17</v>
      </c>
      <c r="E15" s="49">
        <f t="shared" si="3"/>
        <v>2</v>
      </c>
      <c r="F15" s="57">
        <v>-1.6180505677599999</v>
      </c>
      <c r="G15" s="57">
        <v>-0.98715686948000003</v>
      </c>
      <c r="H15" s="57"/>
      <c r="I15" s="49">
        <f t="shared" si="5"/>
        <v>301</v>
      </c>
      <c r="J15" s="49">
        <f t="shared" si="6"/>
        <v>21</v>
      </c>
      <c r="K15" s="57"/>
      <c r="L15" s="57"/>
      <c r="M15" s="57"/>
      <c r="N15" s="60">
        <v>-1.6180505677599999</v>
      </c>
      <c r="O15" s="60">
        <v>-0.98715686948000003</v>
      </c>
      <c r="P15" s="60"/>
    </row>
    <row r="16" spans="1:16">
      <c r="A16" s="46">
        <v>24637</v>
      </c>
      <c r="B16" s="38">
        <f t="shared" si="0"/>
        <v>1967</v>
      </c>
      <c r="C16" s="38">
        <f t="shared" si="1"/>
        <v>6</v>
      </c>
      <c r="D16" s="38">
        <f t="shared" si="2"/>
        <v>14</v>
      </c>
      <c r="E16" s="38">
        <f t="shared" si="3"/>
        <v>2</v>
      </c>
      <c r="F16" s="56">
        <f>($I$18-$I16)/($I$18-$I$15)*F$15+($I16-$I$15)/($I$18-$I$15)*F$18</f>
        <v>-1.3185404620099999</v>
      </c>
      <c r="G16" s="56">
        <f>($I$18-$I16)/($I$18-$I$15)*G$15+($I16-$I$15)/($I$18-$I$15)*G$18</f>
        <v>-0.91539405497333337</v>
      </c>
      <c r="H16" s="56"/>
      <c r="I16" s="38">
        <f t="shared" si="5"/>
        <v>329</v>
      </c>
      <c r="J16" s="50">
        <f t="shared" si="6"/>
        <v>28</v>
      </c>
      <c r="K16" s="56"/>
      <c r="L16" s="56"/>
      <c r="M16" s="56"/>
      <c r="N16" s="59">
        <v>-1.3185404620099999</v>
      </c>
      <c r="O16" s="59">
        <v>-0.91539405497333337</v>
      </c>
      <c r="P16" s="59"/>
    </row>
    <row r="17" spans="1:16">
      <c r="A17" s="46">
        <v>24665</v>
      </c>
      <c r="B17" s="38">
        <f t="shared" si="0"/>
        <v>1967</v>
      </c>
      <c r="C17" s="38">
        <f t="shared" si="1"/>
        <v>7</v>
      </c>
      <c r="D17" s="38">
        <f t="shared" si="2"/>
        <v>12</v>
      </c>
      <c r="E17" s="38">
        <f t="shared" si="3"/>
        <v>3</v>
      </c>
      <c r="F17" s="56">
        <f>($I$18-$I17)/($I$18-$I$15)*F$15+($I17-$I$15)/($I$18-$I$15)*F$18</f>
        <v>-1.0190303562599998</v>
      </c>
      <c r="G17" s="56">
        <f>($I$18-$I17)/($I$18-$I$15)*G$15+($I17-$I$15)/($I$18-$I$15)*G$18</f>
        <v>-0.84363124046666671</v>
      </c>
      <c r="H17" s="56"/>
      <c r="I17" s="38">
        <f t="shared" si="5"/>
        <v>357</v>
      </c>
      <c r="J17" s="50">
        <f t="shared" si="6"/>
        <v>28</v>
      </c>
      <c r="K17" s="56"/>
      <c r="L17" s="56"/>
      <c r="M17" s="56"/>
      <c r="N17" s="59">
        <v>-1.0190303562599998</v>
      </c>
      <c r="O17" s="59">
        <v>-0.84363124046666671</v>
      </c>
      <c r="P17" s="59"/>
    </row>
    <row r="18" spans="1:16" s="42" customFormat="1">
      <c r="A18" s="48">
        <v>24693</v>
      </c>
      <c r="B18" s="49">
        <f t="shared" si="0"/>
        <v>1967</v>
      </c>
      <c r="C18" s="49">
        <f t="shared" si="1"/>
        <v>8</v>
      </c>
      <c r="D18" s="49">
        <f t="shared" si="2"/>
        <v>9</v>
      </c>
      <c r="E18" s="49">
        <f t="shared" si="3"/>
        <v>3</v>
      </c>
      <c r="F18" s="57">
        <v>-0.71952025051000001</v>
      </c>
      <c r="G18" s="57">
        <v>-0.77186842596000005</v>
      </c>
      <c r="H18" s="57"/>
      <c r="I18" s="49">
        <f t="shared" si="5"/>
        <v>385</v>
      </c>
      <c r="J18" s="49">
        <f t="shared" si="6"/>
        <v>28</v>
      </c>
      <c r="K18" s="57"/>
      <c r="L18" s="57"/>
      <c r="M18" s="57"/>
      <c r="N18" s="60">
        <v>-0.71952025051000001</v>
      </c>
      <c r="O18" s="60">
        <v>-0.77186842596000005</v>
      </c>
      <c r="P18" s="60"/>
    </row>
    <row r="19" spans="1:16">
      <c r="A19" s="46">
        <v>24722</v>
      </c>
      <c r="B19" s="38">
        <f t="shared" si="0"/>
        <v>1967</v>
      </c>
      <c r="C19" s="38">
        <f t="shared" si="1"/>
        <v>9</v>
      </c>
      <c r="D19" s="38">
        <f t="shared" si="2"/>
        <v>7</v>
      </c>
      <c r="E19" s="38">
        <f t="shared" si="3"/>
        <v>3</v>
      </c>
      <c r="F19" s="56">
        <f t="shared" ref="F19:G21" si="8">($I$22-$I19)/($I$22-$I$18)*F$18+($I19-$I$18)/($I$22-$I$18)*F$22</f>
        <v>-0.54688530752780218</v>
      </c>
      <c r="G19" s="56">
        <f t="shared" si="8"/>
        <v>-0.75044058107714295</v>
      </c>
      <c r="H19" s="56"/>
      <c r="I19" s="38">
        <f t="shared" si="5"/>
        <v>414</v>
      </c>
      <c r="J19" s="50">
        <f t="shared" si="6"/>
        <v>29</v>
      </c>
      <c r="K19" s="56"/>
      <c r="L19" s="56"/>
      <c r="M19" s="56"/>
      <c r="N19" s="59">
        <v>-0.54688530752780218</v>
      </c>
      <c r="O19" s="59">
        <v>-0.75044058107714295</v>
      </c>
      <c r="P19" s="59"/>
    </row>
    <row r="20" spans="1:16">
      <c r="A20" s="46">
        <v>24742</v>
      </c>
      <c r="B20" s="38">
        <f t="shared" si="0"/>
        <v>1967</v>
      </c>
      <c r="C20" s="38">
        <f t="shared" si="1"/>
        <v>9</v>
      </c>
      <c r="D20" s="38">
        <f t="shared" si="2"/>
        <v>27</v>
      </c>
      <c r="E20" s="38">
        <f t="shared" si="3"/>
        <v>3</v>
      </c>
      <c r="F20" s="56">
        <f t="shared" si="8"/>
        <v>-0.42782672616076928</v>
      </c>
      <c r="G20" s="56">
        <f t="shared" si="8"/>
        <v>-0.73566275702000006</v>
      </c>
      <c r="H20" s="56"/>
      <c r="I20" s="38">
        <f t="shared" si="5"/>
        <v>434</v>
      </c>
      <c r="J20" s="50">
        <f t="shared" si="6"/>
        <v>20</v>
      </c>
      <c r="K20" s="56"/>
      <c r="L20" s="56"/>
      <c r="M20" s="56"/>
      <c r="N20" s="59">
        <v>-0.42782672616076928</v>
      </c>
      <c r="O20" s="59">
        <v>-0.73566275702000006</v>
      </c>
      <c r="P20" s="59"/>
    </row>
    <row r="21" spans="1:16">
      <c r="A21" s="46">
        <v>24763</v>
      </c>
      <c r="B21" s="38">
        <f t="shared" si="0"/>
        <v>1967</v>
      </c>
      <c r="C21" s="38">
        <f t="shared" si="1"/>
        <v>10</v>
      </c>
      <c r="D21" s="38">
        <f t="shared" si="2"/>
        <v>18</v>
      </c>
      <c r="E21" s="38">
        <f t="shared" si="3"/>
        <v>4</v>
      </c>
      <c r="F21" s="56">
        <f t="shared" si="8"/>
        <v>-0.30281521572538461</v>
      </c>
      <c r="G21" s="56">
        <f t="shared" si="8"/>
        <v>-0.72014604176000008</v>
      </c>
      <c r="H21" s="56"/>
      <c r="I21" s="38">
        <f t="shared" si="5"/>
        <v>455</v>
      </c>
      <c r="J21" s="50">
        <f t="shared" si="6"/>
        <v>21</v>
      </c>
      <c r="K21" s="56"/>
      <c r="L21" s="56"/>
      <c r="M21" s="56"/>
      <c r="N21" s="59">
        <v>-0.30281521572538461</v>
      </c>
      <c r="O21" s="59">
        <v>-0.72014604176000008</v>
      </c>
      <c r="P21" s="59"/>
    </row>
    <row r="22" spans="1:16" s="42" customFormat="1">
      <c r="A22" s="48">
        <v>24784</v>
      </c>
      <c r="B22" s="49">
        <f t="shared" si="0"/>
        <v>1967</v>
      </c>
      <c r="C22" s="49">
        <f t="shared" si="1"/>
        <v>11</v>
      </c>
      <c r="D22" s="49">
        <f t="shared" si="2"/>
        <v>8</v>
      </c>
      <c r="E22" s="49">
        <f t="shared" si="3"/>
        <v>4</v>
      </c>
      <c r="F22" s="57">
        <v>-0.17780370529</v>
      </c>
      <c r="G22" s="57">
        <v>-0.70462932649999999</v>
      </c>
      <c r="H22" s="57"/>
      <c r="I22" s="49">
        <f t="shared" si="5"/>
        <v>476</v>
      </c>
      <c r="J22" s="49">
        <f t="shared" si="6"/>
        <v>21</v>
      </c>
      <c r="K22" s="57"/>
      <c r="L22" s="57"/>
      <c r="M22" s="57"/>
      <c r="N22" s="60">
        <v>-0.17780370529</v>
      </c>
      <c r="O22" s="60">
        <v>-0.70462932649999999</v>
      </c>
      <c r="P22" s="60"/>
    </row>
    <row r="23" spans="1:16">
      <c r="A23" s="46">
        <v>24812</v>
      </c>
      <c r="B23" s="38">
        <f t="shared" si="0"/>
        <v>1967</v>
      </c>
      <c r="C23" s="38">
        <f t="shared" si="1"/>
        <v>12</v>
      </c>
      <c r="D23" s="38">
        <f t="shared" si="2"/>
        <v>6</v>
      </c>
      <c r="E23" s="38">
        <f t="shared" si="3"/>
        <v>4</v>
      </c>
      <c r="F23" s="56">
        <f t="shared" ref="F23:G25" si="9">($I$26-$I23)/($I$26-$I$22)*F$22+($I23-$I$22)/($I$26-$I$22)*F$26</f>
        <v>-0.13346541778599999</v>
      </c>
      <c r="G23" s="56">
        <f t="shared" si="9"/>
        <v>-0.64127819697999999</v>
      </c>
      <c r="H23" s="56"/>
      <c r="I23" s="38">
        <f t="shared" si="5"/>
        <v>504</v>
      </c>
      <c r="J23" s="50">
        <f t="shared" si="6"/>
        <v>28</v>
      </c>
      <c r="K23" s="56"/>
      <c r="L23" s="56"/>
      <c r="M23" s="56"/>
      <c r="N23" s="59">
        <v>-0.13346541778599999</v>
      </c>
      <c r="O23" s="59">
        <v>-0.64127819697999999</v>
      </c>
      <c r="P23" s="59"/>
    </row>
    <row r="24" spans="1:16">
      <c r="A24" s="46">
        <v>24841</v>
      </c>
      <c r="B24" s="38">
        <f t="shared" si="0"/>
        <v>1968</v>
      </c>
      <c r="C24" s="38">
        <f t="shared" si="1"/>
        <v>1</v>
      </c>
      <c r="D24" s="38">
        <f t="shared" si="2"/>
        <v>4</v>
      </c>
      <c r="E24" s="38">
        <f t="shared" si="3"/>
        <v>1</v>
      </c>
      <c r="F24" s="56">
        <f t="shared" si="9"/>
        <v>-8.7543620013999998E-2</v>
      </c>
      <c r="G24" s="56">
        <f t="shared" si="9"/>
        <v>-0.57566452711999994</v>
      </c>
      <c r="H24" s="56"/>
      <c r="I24" s="38">
        <f t="shared" si="5"/>
        <v>533</v>
      </c>
      <c r="J24" s="50">
        <f t="shared" si="6"/>
        <v>29</v>
      </c>
      <c r="K24" s="56"/>
      <c r="L24" s="56"/>
      <c r="M24" s="56"/>
      <c r="N24" s="59">
        <v>-8.7543620013999998E-2</v>
      </c>
      <c r="O24" s="59">
        <v>-0.57566452711999994</v>
      </c>
      <c r="P24" s="59"/>
    </row>
    <row r="25" spans="1:16">
      <c r="A25" s="46">
        <v>24868</v>
      </c>
      <c r="B25" s="38">
        <f t="shared" si="0"/>
        <v>1968</v>
      </c>
      <c r="C25" s="38">
        <f t="shared" si="1"/>
        <v>1</v>
      </c>
      <c r="D25" s="38">
        <f t="shared" si="2"/>
        <v>31</v>
      </c>
      <c r="E25" s="38">
        <f t="shared" si="3"/>
        <v>1</v>
      </c>
      <c r="F25" s="56">
        <f t="shared" si="9"/>
        <v>-4.4788842778E-2</v>
      </c>
      <c r="G25" s="56">
        <f t="shared" si="9"/>
        <v>-0.51457593794000001</v>
      </c>
      <c r="H25" s="56"/>
      <c r="I25" s="38">
        <f t="shared" si="5"/>
        <v>560</v>
      </c>
      <c r="J25" s="50">
        <f t="shared" si="6"/>
        <v>27</v>
      </c>
      <c r="K25" s="56"/>
      <c r="L25" s="56"/>
      <c r="M25" s="56"/>
      <c r="N25" s="59">
        <v>-4.4788842778E-2</v>
      </c>
      <c r="O25" s="59">
        <v>-0.51457593794000001</v>
      </c>
      <c r="P25" s="59"/>
    </row>
    <row r="26" spans="1:16" s="42" customFormat="1">
      <c r="A26" s="48">
        <v>24874</v>
      </c>
      <c r="B26" s="49">
        <f t="shared" si="0"/>
        <v>1968</v>
      </c>
      <c r="C26" s="49">
        <f t="shared" si="1"/>
        <v>2</v>
      </c>
      <c r="D26" s="49">
        <f t="shared" si="2"/>
        <v>6</v>
      </c>
      <c r="E26" s="49">
        <f t="shared" si="3"/>
        <v>1</v>
      </c>
      <c r="F26" s="57">
        <v>-3.5287781169999997E-2</v>
      </c>
      <c r="G26" s="57">
        <v>-0.50100069589999996</v>
      </c>
      <c r="H26" s="57"/>
      <c r="I26" s="49">
        <f t="shared" si="5"/>
        <v>566</v>
      </c>
      <c r="J26" s="49">
        <f t="shared" si="6"/>
        <v>6</v>
      </c>
      <c r="K26" s="57"/>
      <c r="L26" s="57"/>
      <c r="M26" s="57"/>
      <c r="N26" s="60">
        <v>-3.5287781169999997E-2</v>
      </c>
      <c r="O26" s="60">
        <v>-0.50100069589999996</v>
      </c>
      <c r="P26" s="60"/>
    </row>
    <row r="27" spans="1:16">
      <c r="A27" s="46">
        <v>24896</v>
      </c>
      <c r="B27" s="38">
        <f t="shared" si="0"/>
        <v>1968</v>
      </c>
      <c r="C27" s="38">
        <f t="shared" si="1"/>
        <v>2</v>
      </c>
      <c r="D27" s="38">
        <f t="shared" si="2"/>
        <v>28</v>
      </c>
      <c r="E27" s="38">
        <f t="shared" si="3"/>
        <v>1</v>
      </c>
      <c r="F27" s="56">
        <f t="shared" ref="F27:G29" si="10">($I$30-$I27)/($I$30-$I$26)*F$26+($I27-$I$26)/($I$30-$I$26)*F$30</f>
        <v>0.13705873489886794</v>
      </c>
      <c r="G27" s="56">
        <f t="shared" si="10"/>
        <v>-0.39832394898830187</v>
      </c>
      <c r="H27" s="56"/>
      <c r="I27" s="38">
        <f t="shared" si="5"/>
        <v>588</v>
      </c>
      <c r="J27" s="50">
        <f t="shared" si="6"/>
        <v>22</v>
      </c>
      <c r="K27" s="56"/>
      <c r="L27" s="56"/>
      <c r="M27" s="56"/>
      <c r="N27" s="59">
        <v>0.13705873489886794</v>
      </c>
      <c r="O27" s="59">
        <v>-0.39832394898830187</v>
      </c>
      <c r="P27" s="59"/>
    </row>
    <row r="28" spans="1:16">
      <c r="A28" s="46">
        <v>24924</v>
      </c>
      <c r="B28" s="38">
        <f t="shared" si="0"/>
        <v>1968</v>
      </c>
      <c r="C28" s="38">
        <f t="shared" si="1"/>
        <v>3</v>
      </c>
      <c r="D28" s="38">
        <f t="shared" si="2"/>
        <v>27</v>
      </c>
      <c r="E28" s="38">
        <f t="shared" si="3"/>
        <v>1</v>
      </c>
      <c r="F28" s="56">
        <f t="shared" si="10"/>
        <v>0.35640884625924529</v>
      </c>
      <c r="G28" s="56">
        <f t="shared" si="10"/>
        <v>-0.2676444529188679</v>
      </c>
      <c r="H28" s="56"/>
      <c r="I28" s="38">
        <f t="shared" si="5"/>
        <v>616</v>
      </c>
      <c r="J28" s="50">
        <f t="shared" si="6"/>
        <v>28</v>
      </c>
      <c r="K28" s="56"/>
      <c r="L28" s="56"/>
      <c r="M28" s="56"/>
      <c r="N28" s="59">
        <v>0.35640884625924529</v>
      </c>
      <c r="O28" s="59">
        <v>-0.2676444529188679</v>
      </c>
      <c r="P28" s="59"/>
    </row>
    <row r="29" spans="1:16">
      <c r="A29" s="46">
        <v>24952</v>
      </c>
      <c r="B29" s="38">
        <f t="shared" si="0"/>
        <v>1968</v>
      </c>
      <c r="C29" s="38">
        <f t="shared" si="1"/>
        <v>4</v>
      </c>
      <c r="D29" s="38">
        <f t="shared" si="2"/>
        <v>24</v>
      </c>
      <c r="E29" s="38">
        <f t="shared" si="3"/>
        <v>2</v>
      </c>
      <c r="F29" s="56">
        <f t="shared" si="10"/>
        <v>0.57575895761962259</v>
      </c>
      <c r="G29" s="56">
        <f t="shared" si="10"/>
        <v>-0.13696495684943397</v>
      </c>
      <c r="H29" s="56"/>
      <c r="I29" s="38">
        <f t="shared" si="5"/>
        <v>644</v>
      </c>
      <c r="J29" s="50">
        <f t="shared" si="6"/>
        <v>28</v>
      </c>
      <c r="K29" s="56"/>
      <c r="L29" s="56"/>
      <c r="M29" s="56"/>
      <c r="N29" s="59">
        <v>0.57575895761962259</v>
      </c>
      <c r="O29" s="59">
        <v>-0.13696495684943397</v>
      </c>
      <c r="P29" s="59"/>
    </row>
    <row r="30" spans="1:16" s="42" customFormat="1">
      <c r="A30" s="48">
        <v>24980</v>
      </c>
      <c r="B30" s="49">
        <f t="shared" si="0"/>
        <v>1968</v>
      </c>
      <c r="C30" s="49">
        <f t="shared" si="1"/>
        <v>5</v>
      </c>
      <c r="D30" s="49">
        <f t="shared" si="2"/>
        <v>22</v>
      </c>
      <c r="E30" s="49">
        <f t="shared" si="3"/>
        <v>2</v>
      </c>
      <c r="F30" s="57">
        <v>0.79510906898</v>
      </c>
      <c r="G30" s="57">
        <v>-6.28546078E-3</v>
      </c>
      <c r="H30" s="57"/>
      <c r="I30" s="49">
        <f t="shared" si="5"/>
        <v>672</v>
      </c>
      <c r="J30" s="49">
        <f t="shared" si="6"/>
        <v>28</v>
      </c>
      <c r="K30" s="57"/>
      <c r="L30" s="57"/>
      <c r="M30" s="57"/>
      <c r="N30" s="60">
        <v>0.79510906898</v>
      </c>
      <c r="O30" s="60">
        <v>-6.28546078E-3</v>
      </c>
      <c r="P30" s="60"/>
    </row>
    <row r="31" spans="1:16">
      <c r="A31" s="46">
        <v>25001</v>
      </c>
      <c r="B31" s="38">
        <f t="shared" si="0"/>
        <v>1968</v>
      </c>
      <c r="C31" s="38">
        <f t="shared" si="1"/>
        <v>6</v>
      </c>
      <c r="D31" s="38">
        <f t="shared" si="2"/>
        <v>12</v>
      </c>
      <c r="E31" s="38">
        <f t="shared" si="3"/>
        <v>2</v>
      </c>
      <c r="F31" s="56">
        <f>($I$33-$I31)/($I$33-$I$30)*F$30+($I31-$I$30)/($I$33-$I$30)*F$33</f>
        <v>0.53546291043909089</v>
      </c>
      <c r="G31" s="56">
        <f>($I$33-$I31)/($I$33-$I$30)*G$30+($I31-$I$30)/($I$33-$I$30)*G$33</f>
        <v>0.1967344537481818</v>
      </c>
      <c r="H31" s="56"/>
      <c r="I31" s="38">
        <f t="shared" si="5"/>
        <v>693</v>
      </c>
      <c r="J31" s="50">
        <f t="shared" si="6"/>
        <v>21</v>
      </c>
      <c r="K31" s="56"/>
      <c r="L31" s="56"/>
      <c r="M31" s="56"/>
      <c r="N31" s="59">
        <v>0.53546291043909089</v>
      </c>
      <c r="O31" s="59">
        <v>0.1967344537481818</v>
      </c>
      <c r="P31" s="59"/>
    </row>
    <row r="32" spans="1:16">
      <c r="A32" s="46">
        <v>25029</v>
      </c>
      <c r="B32" s="38">
        <f t="shared" si="0"/>
        <v>1968</v>
      </c>
      <c r="C32" s="38">
        <f t="shared" si="1"/>
        <v>7</v>
      </c>
      <c r="D32" s="38">
        <f t="shared" si="2"/>
        <v>10</v>
      </c>
      <c r="E32" s="38">
        <f t="shared" si="3"/>
        <v>3</v>
      </c>
      <c r="F32" s="56">
        <f>($I$33-$I32)/($I$33-$I$30)*F$30+($I32-$I$30)/($I$33-$I$30)*F$33</f>
        <v>0.18926803238454543</v>
      </c>
      <c r="G32" s="56">
        <f>($I$33-$I32)/($I$33-$I$30)*G$30+($I32-$I$30)/($I$33-$I$30)*G$33</f>
        <v>0.46742767311909089</v>
      </c>
      <c r="H32" s="56"/>
      <c r="I32" s="38">
        <f t="shared" si="5"/>
        <v>721</v>
      </c>
      <c r="J32" s="50">
        <f t="shared" si="6"/>
        <v>28</v>
      </c>
      <c r="K32" s="56"/>
      <c r="L32" s="56"/>
      <c r="M32" s="56"/>
      <c r="N32" s="59">
        <v>0.18926803238454543</v>
      </c>
      <c r="O32" s="59">
        <v>0.46742767311909089</v>
      </c>
      <c r="P32" s="59"/>
    </row>
    <row r="33" spans="1:16" s="42" customFormat="1">
      <c r="A33" s="48">
        <v>25057</v>
      </c>
      <c r="B33" s="49">
        <f t="shared" si="0"/>
        <v>1968</v>
      </c>
      <c r="C33" s="49">
        <f t="shared" si="1"/>
        <v>8</v>
      </c>
      <c r="D33" s="49">
        <f t="shared" si="2"/>
        <v>7</v>
      </c>
      <c r="E33" s="49">
        <f t="shared" si="3"/>
        <v>3</v>
      </c>
      <c r="F33" s="57">
        <v>-0.15692684567000001</v>
      </c>
      <c r="G33" s="57">
        <v>0.73812089249000001</v>
      </c>
      <c r="H33" s="57"/>
      <c r="I33" s="49">
        <f t="shared" si="5"/>
        <v>749</v>
      </c>
      <c r="J33" s="49">
        <f t="shared" si="6"/>
        <v>28</v>
      </c>
      <c r="K33" s="57"/>
      <c r="L33" s="57"/>
      <c r="M33" s="57"/>
      <c r="N33" s="60">
        <v>-0.15692684567000001</v>
      </c>
      <c r="O33" s="60">
        <v>0.73812089249000001</v>
      </c>
      <c r="P33" s="60"/>
    </row>
    <row r="34" spans="1:16">
      <c r="A34" s="46">
        <v>25085</v>
      </c>
      <c r="B34" s="38">
        <f t="shared" si="0"/>
        <v>1968</v>
      </c>
      <c r="C34" s="38">
        <f t="shared" si="1"/>
        <v>9</v>
      </c>
      <c r="D34" s="38">
        <f t="shared" si="2"/>
        <v>4</v>
      </c>
      <c r="E34" s="38">
        <f t="shared" si="3"/>
        <v>3</v>
      </c>
      <c r="F34" s="56">
        <f t="shared" ref="F34:G36" si="11">($I$37-$I34)/($I$37-$I$33)*F$33+($I34-$I$33)/($I$37-$I$33)*F$37</f>
        <v>0.1823122910606666</v>
      </c>
      <c r="G34" s="56">
        <f t="shared" si="11"/>
        <v>0.87646837082866658</v>
      </c>
      <c r="H34" s="56"/>
      <c r="I34" s="38">
        <f t="shared" si="5"/>
        <v>777</v>
      </c>
      <c r="J34" s="50">
        <f t="shared" si="6"/>
        <v>28</v>
      </c>
      <c r="K34" s="56"/>
      <c r="L34" s="56"/>
      <c r="M34" s="56"/>
      <c r="N34" s="59">
        <v>0.1823122910606666</v>
      </c>
      <c r="O34" s="59">
        <v>0.87646837082866658</v>
      </c>
      <c r="P34" s="59"/>
    </row>
    <row r="35" spans="1:16">
      <c r="A35" s="46">
        <v>25113</v>
      </c>
      <c r="B35" s="38">
        <f t="shared" si="0"/>
        <v>1968</v>
      </c>
      <c r="C35" s="38">
        <f t="shared" si="1"/>
        <v>10</v>
      </c>
      <c r="D35" s="38">
        <f t="shared" si="2"/>
        <v>2</v>
      </c>
      <c r="E35" s="38">
        <f t="shared" si="3"/>
        <v>4</v>
      </c>
      <c r="F35" s="56">
        <f t="shared" si="11"/>
        <v>0.52155142779133323</v>
      </c>
      <c r="G35" s="56">
        <f t="shared" si="11"/>
        <v>1.0148158491673334</v>
      </c>
      <c r="H35" s="56"/>
      <c r="I35" s="38">
        <f t="shared" si="5"/>
        <v>805</v>
      </c>
      <c r="J35" s="50">
        <f t="shared" si="6"/>
        <v>28</v>
      </c>
      <c r="K35" s="56"/>
      <c r="L35" s="56"/>
      <c r="M35" s="56"/>
      <c r="N35" s="59">
        <v>0.52155142779133323</v>
      </c>
      <c r="O35" s="59">
        <v>1.0148158491673334</v>
      </c>
      <c r="P35" s="59"/>
    </row>
    <row r="36" spans="1:16">
      <c r="A36" s="46">
        <v>25134</v>
      </c>
      <c r="B36" s="38">
        <f t="shared" si="0"/>
        <v>1968</v>
      </c>
      <c r="C36" s="38">
        <f t="shared" si="1"/>
        <v>10</v>
      </c>
      <c r="D36" s="38">
        <f t="shared" si="2"/>
        <v>23</v>
      </c>
      <c r="E36" s="38">
        <f t="shared" si="3"/>
        <v>4</v>
      </c>
      <c r="F36" s="56">
        <f t="shared" si="11"/>
        <v>0.77598078033933326</v>
      </c>
      <c r="G36" s="56">
        <f t="shared" si="11"/>
        <v>1.1185764579213333</v>
      </c>
      <c r="H36" s="56"/>
      <c r="I36" s="38">
        <f t="shared" si="5"/>
        <v>826</v>
      </c>
      <c r="J36" s="50">
        <f t="shared" si="6"/>
        <v>21</v>
      </c>
      <c r="K36" s="56"/>
      <c r="L36" s="56"/>
      <c r="M36" s="56"/>
      <c r="N36" s="59">
        <v>0.77598078033933326</v>
      </c>
      <c r="O36" s="59">
        <v>1.1185764579213333</v>
      </c>
      <c r="P36" s="59"/>
    </row>
    <row r="37" spans="1:16" s="42" customFormat="1">
      <c r="A37" s="48">
        <v>25162</v>
      </c>
      <c r="B37" s="49">
        <f t="shared" si="0"/>
        <v>1968</v>
      </c>
      <c r="C37" s="49">
        <f t="shared" si="1"/>
        <v>11</v>
      </c>
      <c r="D37" s="49">
        <f t="shared" si="2"/>
        <v>20</v>
      </c>
      <c r="E37" s="49">
        <f t="shared" si="3"/>
        <v>4</v>
      </c>
      <c r="F37" s="57">
        <v>1.1152199170699999</v>
      </c>
      <c r="G37" s="57">
        <v>1.25692393626</v>
      </c>
      <c r="H37" s="57"/>
      <c r="I37" s="49">
        <f t="shared" si="5"/>
        <v>854</v>
      </c>
      <c r="J37" s="49">
        <f t="shared" si="6"/>
        <v>28</v>
      </c>
      <c r="K37" s="57"/>
      <c r="L37" s="57"/>
      <c r="M37" s="57"/>
      <c r="N37" s="60">
        <v>1.1152199170699999</v>
      </c>
      <c r="O37" s="60">
        <v>1.25692393626</v>
      </c>
      <c r="P37" s="60"/>
    </row>
    <row r="38" spans="1:16">
      <c r="A38" s="46">
        <v>25183</v>
      </c>
      <c r="B38" s="38">
        <f t="shared" si="0"/>
        <v>1968</v>
      </c>
      <c r="C38" s="38">
        <f t="shared" si="1"/>
        <v>12</v>
      </c>
      <c r="D38" s="38">
        <f t="shared" si="2"/>
        <v>11</v>
      </c>
      <c r="E38" s="38">
        <f t="shared" si="3"/>
        <v>4</v>
      </c>
      <c r="F38" s="56">
        <f t="shared" ref="F38:G40" si="12">($I$41-$I38)/($I$41-$I$37)*F$37+($I38-$I$37)/($I$41-$I$37)*F$41</f>
        <v>1.0330055887378571</v>
      </c>
      <c r="G38" s="56">
        <f t="shared" si="12"/>
        <v>1.2295418158757143</v>
      </c>
      <c r="H38" s="56"/>
      <c r="I38" s="38">
        <f t="shared" si="5"/>
        <v>875</v>
      </c>
      <c r="J38" s="50">
        <f t="shared" si="6"/>
        <v>21</v>
      </c>
      <c r="K38" s="56"/>
      <c r="L38" s="56"/>
      <c r="M38" s="56"/>
      <c r="N38" s="59">
        <v>1.0330055887378571</v>
      </c>
      <c r="O38" s="59">
        <v>1.2295418158757143</v>
      </c>
      <c r="P38" s="59"/>
    </row>
    <row r="39" spans="1:16">
      <c r="A39" s="46">
        <v>25211</v>
      </c>
      <c r="B39" s="38">
        <f t="shared" si="0"/>
        <v>1969</v>
      </c>
      <c r="C39" s="38">
        <f t="shared" si="1"/>
        <v>1</v>
      </c>
      <c r="D39" s="38">
        <f t="shared" si="2"/>
        <v>8</v>
      </c>
      <c r="E39" s="38">
        <f t="shared" si="3"/>
        <v>1</v>
      </c>
      <c r="F39" s="56">
        <f t="shared" si="12"/>
        <v>0.92338648429499992</v>
      </c>
      <c r="G39" s="56">
        <f t="shared" si="12"/>
        <v>1.1930323220300001</v>
      </c>
      <c r="H39" s="56"/>
      <c r="I39" s="38">
        <f t="shared" si="5"/>
        <v>903</v>
      </c>
      <c r="J39" s="50">
        <f t="shared" si="6"/>
        <v>28</v>
      </c>
      <c r="K39" s="56"/>
      <c r="L39" s="56"/>
      <c r="M39" s="56"/>
      <c r="N39" s="59">
        <v>0.92338648429499992</v>
      </c>
      <c r="O39" s="59">
        <v>1.1930323220300001</v>
      </c>
      <c r="P39" s="59"/>
    </row>
    <row r="40" spans="1:16">
      <c r="A40" s="46">
        <v>25232</v>
      </c>
      <c r="B40" s="38">
        <f t="shared" si="0"/>
        <v>1969</v>
      </c>
      <c r="C40" s="38">
        <f t="shared" si="1"/>
        <v>1</v>
      </c>
      <c r="D40" s="38">
        <f t="shared" si="2"/>
        <v>29</v>
      </c>
      <c r="E40" s="38">
        <f t="shared" si="3"/>
        <v>1</v>
      </c>
      <c r="F40" s="56">
        <f t="shared" si="12"/>
        <v>0.8411721559628571</v>
      </c>
      <c r="G40" s="56">
        <f t="shared" si="12"/>
        <v>1.1656502016457142</v>
      </c>
      <c r="H40" s="56"/>
      <c r="I40" s="38">
        <f t="shared" si="5"/>
        <v>924</v>
      </c>
      <c r="J40" s="50">
        <f t="shared" si="6"/>
        <v>21</v>
      </c>
      <c r="K40" s="56"/>
      <c r="L40" s="56"/>
      <c r="M40" s="56"/>
      <c r="N40" s="59">
        <v>0.8411721559628571</v>
      </c>
      <c r="O40" s="59">
        <v>1.1656502016457142</v>
      </c>
      <c r="P40" s="59"/>
    </row>
    <row r="41" spans="1:16" s="42" customFormat="1">
      <c r="A41" s="48">
        <v>25260</v>
      </c>
      <c r="B41" s="49">
        <f t="shared" si="0"/>
        <v>1969</v>
      </c>
      <c r="C41" s="49">
        <f t="shared" si="1"/>
        <v>2</v>
      </c>
      <c r="D41" s="49">
        <f t="shared" si="2"/>
        <v>26</v>
      </c>
      <c r="E41" s="49">
        <f t="shared" si="3"/>
        <v>1</v>
      </c>
      <c r="F41" s="57">
        <v>0.73155305152000005</v>
      </c>
      <c r="G41" s="57">
        <v>1.1291407078</v>
      </c>
      <c r="H41" s="57">
        <v>-0.84924821720499999</v>
      </c>
      <c r="I41" s="49">
        <f t="shared" si="5"/>
        <v>952</v>
      </c>
      <c r="J41" s="49">
        <f t="shared" si="6"/>
        <v>28</v>
      </c>
      <c r="K41" s="57"/>
      <c r="L41" s="57"/>
      <c r="M41" s="57"/>
      <c r="N41" s="60">
        <v>0.73155305152000005</v>
      </c>
      <c r="O41" s="60">
        <v>1.1291407078</v>
      </c>
      <c r="P41" s="60">
        <v>-0.84924821720499999</v>
      </c>
    </row>
    <row r="42" spans="1:16">
      <c r="A42" s="46">
        <v>25288</v>
      </c>
      <c r="B42" s="38">
        <f t="shared" si="0"/>
        <v>1969</v>
      </c>
      <c r="C42" s="38">
        <f t="shared" si="1"/>
        <v>3</v>
      </c>
      <c r="D42" s="38">
        <f t="shared" si="2"/>
        <v>26</v>
      </c>
      <c r="E42" s="38">
        <f t="shared" si="3"/>
        <v>1</v>
      </c>
      <c r="F42" s="56">
        <f t="shared" ref="F42:H43" si="13">($I$44-$I42)/($I$44-$I$41)*F$41+($I42-$I$41)/($I$44-$I$41)*F$44</f>
        <v>0.62540423655333333</v>
      </c>
      <c r="G42" s="56">
        <f t="shared" si="13"/>
        <v>1.0381024009733333</v>
      </c>
      <c r="H42" s="56">
        <f t="shared" si="13"/>
        <v>-0.80676562174166655</v>
      </c>
      <c r="I42" s="38">
        <f t="shared" si="5"/>
        <v>980</v>
      </c>
      <c r="J42" s="50">
        <f t="shared" si="6"/>
        <v>28</v>
      </c>
      <c r="K42" s="56"/>
      <c r="L42" s="56"/>
      <c r="M42" s="56"/>
      <c r="N42" s="59">
        <v>0.62540423655333333</v>
      </c>
      <c r="O42" s="59">
        <v>1.0381024009733333</v>
      </c>
      <c r="P42" s="59">
        <v>-0.80676562174166655</v>
      </c>
    </row>
    <row r="43" spans="1:16">
      <c r="A43" s="46">
        <v>25316</v>
      </c>
      <c r="B43" s="38">
        <f t="shared" si="0"/>
        <v>1969</v>
      </c>
      <c r="C43" s="38">
        <f t="shared" si="1"/>
        <v>4</v>
      </c>
      <c r="D43" s="38">
        <f t="shared" si="2"/>
        <v>23</v>
      </c>
      <c r="E43" s="38">
        <f t="shared" si="3"/>
        <v>2</v>
      </c>
      <c r="F43" s="56">
        <f t="shared" si="13"/>
        <v>0.51925542158666671</v>
      </c>
      <c r="G43" s="56">
        <f t="shared" si="13"/>
        <v>0.94706409414666659</v>
      </c>
      <c r="H43" s="56">
        <f t="shared" si="13"/>
        <v>-0.76428302627833333</v>
      </c>
      <c r="I43" s="38">
        <f t="shared" si="5"/>
        <v>1008</v>
      </c>
      <c r="J43" s="50">
        <f t="shared" si="6"/>
        <v>28</v>
      </c>
      <c r="K43" s="56"/>
      <c r="L43" s="56"/>
      <c r="M43" s="56"/>
      <c r="N43" s="59">
        <v>0.51925542158666671</v>
      </c>
      <c r="O43" s="59">
        <v>0.94706409414666659</v>
      </c>
      <c r="P43" s="59">
        <v>-0.76428302627833333</v>
      </c>
    </row>
    <row r="44" spans="1:16" s="42" customFormat="1">
      <c r="A44" s="48">
        <v>25344</v>
      </c>
      <c r="B44" s="49">
        <f t="shared" si="0"/>
        <v>1969</v>
      </c>
      <c r="C44" s="49">
        <f t="shared" si="1"/>
        <v>5</v>
      </c>
      <c r="D44" s="49">
        <f t="shared" si="2"/>
        <v>21</v>
      </c>
      <c r="E44" s="49">
        <f t="shared" si="3"/>
        <v>2</v>
      </c>
      <c r="F44" s="57">
        <v>0.41310660661999998</v>
      </c>
      <c r="G44" s="57">
        <v>0.85602578732000001</v>
      </c>
      <c r="H44" s="57">
        <v>-0.721800430815</v>
      </c>
      <c r="I44" s="49">
        <f t="shared" si="5"/>
        <v>1036</v>
      </c>
      <c r="J44" s="49">
        <f t="shared" si="6"/>
        <v>28</v>
      </c>
      <c r="K44" s="57"/>
      <c r="L44" s="57"/>
      <c r="M44" s="57"/>
      <c r="N44" s="60">
        <v>0.41310660661999998</v>
      </c>
      <c r="O44" s="60">
        <v>0.85602578732000001</v>
      </c>
      <c r="P44" s="60">
        <v>-0.721800430815</v>
      </c>
    </row>
    <row r="45" spans="1:16">
      <c r="A45" s="46">
        <v>25372</v>
      </c>
      <c r="B45" s="38">
        <f t="shared" si="0"/>
        <v>1969</v>
      </c>
      <c r="C45" s="38">
        <f t="shared" si="1"/>
        <v>6</v>
      </c>
      <c r="D45" s="38">
        <f t="shared" si="2"/>
        <v>18</v>
      </c>
      <c r="E45" s="38">
        <f t="shared" si="3"/>
        <v>2</v>
      </c>
      <c r="F45" s="56">
        <f t="shared" ref="F45:H46" si="14">($I$47-$I45)/($I$47-$I$44)*F$44+($I45-$I$44)/($I$47-$I$44)*F$47</f>
        <v>0.19128116010727272</v>
      </c>
      <c r="G45" s="56">
        <f t="shared" si="14"/>
        <v>0.68996479825090906</v>
      </c>
      <c r="H45" s="56">
        <f t="shared" si="14"/>
        <v>-1.5657404609230001</v>
      </c>
      <c r="I45" s="38">
        <f t="shared" si="5"/>
        <v>1064</v>
      </c>
      <c r="J45" s="50">
        <f t="shared" si="6"/>
        <v>28</v>
      </c>
      <c r="K45" s="56"/>
      <c r="L45" s="56"/>
      <c r="M45" s="56"/>
      <c r="N45" s="59">
        <v>0.19128116010727272</v>
      </c>
      <c r="O45" s="59">
        <v>0.68996479825090906</v>
      </c>
      <c r="P45" s="59">
        <v>-1.5657404609230001</v>
      </c>
    </row>
    <row r="46" spans="1:16">
      <c r="A46" s="46">
        <v>25393</v>
      </c>
      <c r="B46" s="38">
        <f t="shared" si="0"/>
        <v>1969</v>
      </c>
      <c r="C46" s="38">
        <f t="shared" si="1"/>
        <v>7</v>
      </c>
      <c r="D46" s="38">
        <f t="shared" si="2"/>
        <v>9</v>
      </c>
      <c r="E46" s="38">
        <f t="shared" si="3"/>
        <v>3</v>
      </c>
      <c r="F46" s="56">
        <f t="shared" si="14"/>
        <v>2.4912075222727259E-2</v>
      </c>
      <c r="G46" s="56">
        <f t="shared" si="14"/>
        <v>0.56541905644909085</v>
      </c>
      <c r="H46" s="56">
        <f t="shared" si="14"/>
        <v>-2.1986954835039998</v>
      </c>
      <c r="I46" s="38">
        <f t="shared" si="5"/>
        <v>1085</v>
      </c>
      <c r="J46" s="50">
        <f t="shared" si="6"/>
        <v>21</v>
      </c>
      <c r="K46" s="56"/>
      <c r="L46" s="56"/>
      <c r="M46" s="56"/>
      <c r="N46" s="59">
        <v>2.4912075222727259E-2</v>
      </c>
      <c r="O46" s="59">
        <v>0.56541905644909085</v>
      </c>
      <c r="P46" s="59">
        <v>-2.1986954835039998</v>
      </c>
    </row>
    <row r="47" spans="1:16" s="42" customFormat="1">
      <c r="A47" s="48">
        <v>25421</v>
      </c>
      <c r="B47" s="49">
        <f t="shared" si="0"/>
        <v>1969</v>
      </c>
      <c r="C47" s="49">
        <f t="shared" si="1"/>
        <v>8</v>
      </c>
      <c r="D47" s="49">
        <f t="shared" si="2"/>
        <v>6</v>
      </c>
      <c r="E47" s="49">
        <f t="shared" si="3"/>
        <v>3</v>
      </c>
      <c r="F47" s="57">
        <v>-0.19691337129</v>
      </c>
      <c r="G47" s="57">
        <v>0.39935806738000001</v>
      </c>
      <c r="H47" s="57">
        <v>-3.0426355136119998</v>
      </c>
      <c r="I47" s="49">
        <f t="shared" si="5"/>
        <v>1113</v>
      </c>
      <c r="J47" s="49">
        <f t="shared" si="6"/>
        <v>28</v>
      </c>
      <c r="K47" s="57"/>
      <c r="L47" s="57"/>
      <c r="M47" s="57"/>
      <c r="N47" s="60">
        <v>-0.19691337129</v>
      </c>
      <c r="O47" s="60">
        <v>0.39935806738000001</v>
      </c>
      <c r="P47" s="60">
        <v>-3.0426355136119998</v>
      </c>
    </row>
    <row r="48" spans="1:16">
      <c r="A48" s="46">
        <v>25450</v>
      </c>
      <c r="B48" s="38">
        <f t="shared" si="0"/>
        <v>1969</v>
      </c>
      <c r="C48" s="38">
        <f t="shared" si="1"/>
        <v>9</v>
      </c>
      <c r="D48" s="38">
        <f t="shared" si="2"/>
        <v>4</v>
      </c>
      <c r="E48" s="38">
        <f t="shared" si="3"/>
        <v>3</v>
      </c>
      <c r="F48" s="56">
        <f>($I$51-$I48)/($I$51-$I$47)*F$47+($I48-$I$47)/($I$51-$I$47)*F$51</f>
        <v>-0.83418373003057145</v>
      </c>
      <c r="G48" s="56">
        <f t="shared" ref="G48:H50" si="15">($I$51-$I48)/($I$51-$I$47)*G$47+($I48-$I$47)/($I$51-$I$47)*G$51</f>
        <v>-2.1008602946381016E-2</v>
      </c>
      <c r="H48" s="56">
        <f t="shared" si="15"/>
        <v>-3.5055347490929236</v>
      </c>
      <c r="I48" s="38">
        <f t="shared" si="5"/>
        <v>1142</v>
      </c>
      <c r="J48" s="50">
        <f t="shared" si="6"/>
        <v>29</v>
      </c>
      <c r="K48" s="56"/>
      <c r="L48" s="56"/>
      <c r="M48" s="56"/>
      <c r="N48" s="59">
        <v>-0.83418373003057145</v>
      </c>
      <c r="O48" s="59">
        <v>-2.1008602946381016E-2</v>
      </c>
      <c r="P48" s="59">
        <v>-3.5055347490929236</v>
      </c>
    </row>
    <row r="49" spans="1:16">
      <c r="A49" s="46">
        <v>25477</v>
      </c>
      <c r="B49" s="38">
        <f t="shared" si="0"/>
        <v>1969</v>
      </c>
      <c r="C49" s="38">
        <f t="shared" si="1"/>
        <v>10</v>
      </c>
      <c r="D49" s="38">
        <f t="shared" si="2"/>
        <v>1</v>
      </c>
      <c r="E49" s="38">
        <f t="shared" si="3"/>
        <v>4</v>
      </c>
      <c r="F49" s="56">
        <f>($I$51-$I49)/($I$51-$I$47)*F$47+($I49-$I$47)/($I$51-$I$47)*F$51</f>
        <v>-1.427504408858</v>
      </c>
      <c r="G49" s="56">
        <f t="shared" si="15"/>
        <v>-0.41238446842266674</v>
      </c>
      <c r="H49" s="56">
        <f t="shared" si="15"/>
        <v>-3.9365098993682661</v>
      </c>
      <c r="I49" s="38">
        <f t="shared" si="5"/>
        <v>1169</v>
      </c>
      <c r="J49" s="50">
        <f t="shared" si="6"/>
        <v>27</v>
      </c>
      <c r="K49" s="56"/>
      <c r="L49" s="56"/>
      <c r="M49" s="56"/>
      <c r="N49" s="59">
        <v>-1.427504408858</v>
      </c>
      <c r="O49" s="59">
        <v>-0.41238446842266674</v>
      </c>
      <c r="P49" s="59">
        <v>-3.9365098993682661</v>
      </c>
    </row>
    <row r="50" spans="1:16">
      <c r="A50" s="46">
        <v>25498</v>
      </c>
      <c r="B50" s="38">
        <f t="shared" si="0"/>
        <v>1969</v>
      </c>
      <c r="C50" s="38">
        <f t="shared" si="1"/>
        <v>10</v>
      </c>
      <c r="D50" s="38">
        <f t="shared" si="2"/>
        <v>22</v>
      </c>
      <c r="E50" s="38">
        <f t="shared" si="3"/>
        <v>4</v>
      </c>
      <c r="F50" s="56">
        <f>($I$51-$I50)/($I$51-$I$47)*F$47+($I50-$I$47)/($I$51-$I$47)*F$51</f>
        <v>-1.8889760479459998</v>
      </c>
      <c r="G50" s="56">
        <f t="shared" si="15"/>
        <v>-0.7167879193486667</v>
      </c>
      <c r="H50" s="56">
        <f t="shared" si="15"/>
        <v>-4.2717127940268664</v>
      </c>
      <c r="I50" s="38">
        <f t="shared" si="5"/>
        <v>1190</v>
      </c>
      <c r="J50" s="50">
        <f t="shared" si="6"/>
        <v>21</v>
      </c>
      <c r="K50" s="56"/>
      <c r="L50" s="56"/>
      <c r="M50" s="56"/>
      <c r="N50" s="59">
        <v>-1.8889760479459998</v>
      </c>
      <c r="O50" s="59">
        <v>-0.7167879193486667</v>
      </c>
      <c r="P50" s="59">
        <v>-4.2717127940268664</v>
      </c>
    </row>
    <row r="51" spans="1:16" s="42" customFormat="1">
      <c r="A51" s="48">
        <v>25526</v>
      </c>
      <c r="B51" s="49">
        <f t="shared" si="0"/>
        <v>1969</v>
      </c>
      <c r="C51" s="49">
        <f t="shared" si="1"/>
        <v>11</v>
      </c>
      <c r="D51" s="49">
        <f t="shared" si="2"/>
        <v>19</v>
      </c>
      <c r="E51" s="49">
        <f t="shared" si="3"/>
        <v>4</v>
      </c>
      <c r="F51" s="57">
        <v>-2.50427156673</v>
      </c>
      <c r="G51" s="57">
        <v>-1.12265918725</v>
      </c>
      <c r="H51" s="57">
        <v>-4.7186499869049996</v>
      </c>
      <c r="I51" s="49">
        <f t="shared" si="5"/>
        <v>1218</v>
      </c>
      <c r="J51" s="49">
        <f t="shared" si="6"/>
        <v>28</v>
      </c>
      <c r="K51" s="57"/>
      <c r="L51" s="57"/>
      <c r="M51" s="57"/>
      <c r="N51" s="60">
        <v>-2.50427156673</v>
      </c>
      <c r="O51" s="60">
        <v>-1.12265918725</v>
      </c>
      <c r="P51" s="60">
        <v>-4.7186499869049996</v>
      </c>
    </row>
    <row r="52" spans="1:16">
      <c r="A52" s="46">
        <v>25547</v>
      </c>
      <c r="B52" s="38">
        <f t="shared" si="0"/>
        <v>1969</v>
      </c>
      <c r="C52" s="38">
        <f t="shared" si="1"/>
        <v>12</v>
      </c>
      <c r="D52" s="38">
        <f t="shared" si="2"/>
        <v>10</v>
      </c>
      <c r="E52" s="38">
        <f t="shared" si="3"/>
        <v>4</v>
      </c>
      <c r="F52" s="56">
        <f t="shared" ref="F52:H53" si="16">($I$54-$I52)/($I$54-$I$51)*F$51+($I52-$I$51)/($I$54-$I$51)*F$54</f>
        <v>-2.0268513330136364</v>
      </c>
      <c r="G52" s="56">
        <f t="shared" si="16"/>
        <v>-0.85151205655818185</v>
      </c>
      <c r="H52" s="56">
        <f t="shared" si="16"/>
        <v>-4.3318921413018181</v>
      </c>
      <c r="I52" s="38">
        <f t="shared" si="5"/>
        <v>1239</v>
      </c>
      <c r="J52" s="50">
        <f t="shared" si="6"/>
        <v>21</v>
      </c>
      <c r="K52" s="56"/>
      <c r="L52" s="56"/>
      <c r="M52" s="56"/>
      <c r="N52" s="59">
        <v>-2.0268513330136364</v>
      </c>
      <c r="O52" s="59">
        <v>-0.85151205655818185</v>
      </c>
      <c r="P52" s="59">
        <v>-4.3318921413018181</v>
      </c>
    </row>
    <row r="53" spans="1:16">
      <c r="A53" s="46">
        <v>25575</v>
      </c>
      <c r="B53" s="38">
        <f t="shared" si="0"/>
        <v>1970</v>
      </c>
      <c r="C53" s="38">
        <f t="shared" si="1"/>
        <v>1</v>
      </c>
      <c r="D53" s="38">
        <f t="shared" si="2"/>
        <v>7</v>
      </c>
      <c r="E53" s="38">
        <f t="shared" si="3"/>
        <v>1</v>
      </c>
      <c r="F53" s="56">
        <f t="shared" si="16"/>
        <v>-1.3902910213918183</v>
      </c>
      <c r="G53" s="56">
        <f t="shared" si="16"/>
        <v>-0.48998254896909094</v>
      </c>
      <c r="H53" s="56">
        <f t="shared" si="16"/>
        <v>-3.816215013830909</v>
      </c>
      <c r="I53" s="38">
        <f t="shared" si="5"/>
        <v>1267</v>
      </c>
      <c r="J53" s="50">
        <f t="shared" si="6"/>
        <v>28</v>
      </c>
      <c r="K53" s="56"/>
      <c r="L53" s="56"/>
      <c r="M53" s="56"/>
      <c r="N53" s="59">
        <v>-1.3902910213918183</v>
      </c>
      <c r="O53" s="59">
        <v>-0.48998254896909094</v>
      </c>
      <c r="P53" s="59">
        <v>-3.816215013830909</v>
      </c>
    </row>
    <row r="54" spans="1:16" s="42" customFormat="1">
      <c r="A54" s="48">
        <v>25603</v>
      </c>
      <c r="B54" s="49">
        <f t="shared" si="0"/>
        <v>1970</v>
      </c>
      <c r="C54" s="49">
        <f t="shared" si="1"/>
        <v>2</v>
      </c>
      <c r="D54" s="49">
        <f t="shared" si="2"/>
        <v>4</v>
      </c>
      <c r="E54" s="49">
        <f t="shared" si="3"/>
        <v>1</v>
      </c>
      <c r="F54" s="57">
        <v>-0.75373070977000001</v>
      </c>
      <c r="G54" s="57">
        <v>-0.12845304137999999</v>
      </c>
      <c r="H54" s="57">
        <v>-3.3005378863599999</v>
      </c>
      <c r="I54" s="49">
        <f t="shared" si="5"/>
        <v>1295</v>
      </c>
      <c r="J54" s="49">
        <f t="shared" si="6"/>
        <v>28</v>
      </c>
      <c r="K54" s="57"/>
      <c r="L54" s="57"/>
      <c r="M54" s="57"/>
      <c r="N54" s="60">
        <v>-0.75373070977000001</v>
      </c>
      <c r="O54" s="60">
        <v>-0.12845304137999999</v>
      </c>
      <c r="P54" s="60">
        <v>-3.3005378863599999</v>
      </c>
    </row>
    <row r="55" spans="1:16">
      <c r="A55" s="46">
        <v>25631</v>
      </c>
      <c r="B55" s="38">
        <f t="shared" si="0"/>
        <v>1970</v>
      </c>
      <c r="C55" s="38">
        <f t="shared" si="1"/>
        <v>3</v>
      </c>
      <c r="D55" s="38">
        <f t="shared" si="2"/>
        <v>4</v>
      </c>
      <c r="E55" s="38">
        <f t="shared" si="3"/>
        <v>1</v>
      </c>
      <c r="F55" s="56">
        <f>($I$59-$I55)/($I$59-$I$54)*F$54+($I55-$I$54)/($I$59-$I$54)*F$59</f>
        <v>-1.655486514458</v>
      </c>
      <c r="G55" s="56">
        <f t="shared" ref="G55:H58" si="17">($I$59-$I55)/($I$59-$I$54)*G$54+($I55-$I$54)/($I$59-$I$54)*G$59</f>
        <v>-0.90154412012399998</v>
      </c>
      <c r="H55" s="56">
        <f t="shared" si="17"/>
        <v>-3.7252212049479998</v>
      </c>
      <c r="I55" s="38">
        <f t="shared" si="5"/>
        <v>1323</v>
      </c>
      <c r="J55" s="50">
        <f t="shared" si="6"/>
        <v>28</v>
      </c>
      <c r="K55" s="56"/>
      <c r="L55" s="56"/>
      <c r="M55" s="56"/>
      <c r="N55" s="59">
        <v>-1.655486514458</v>
      </c>
      <c r="O55" s="59">
        <v>-0.90154412012399998</v>
      </c>
      <c r="P55" s="59">
        <v>-3.7252212049479998</v>
      </c>
    </row>
    <row r="56" spans="1:16">
      <c r="A56" s="46">
        <v>25659</v>
      </c>
      <c r="B56" s="38">
        <f t="shared" si="0"/>
        <v>1970</v>
      </c>
      <c r="C56" s="38">
        <f t="shared" si="1"/>
        <v>4</v>
      </c>
      <c r="D56" s="38">
        <f t="shared" si="2"/>
        <v>1</v>
      </c>
      <c r="E56" s="38">
        <f t="shared" si="3"/>
        <v>2</v>
      </c>
      <c r="F56" s="56">
        <f>($I$59-$I56)/($I$59-$I$54)*F$54+($I56-$I$54)/($I$59-$I$54)*F$59</f>
        <v>-2.5572423191459999</v>
      </c>
      <c r="G56" s="56">
        <f t="shared" si="17"/>
        <v>-1.6746351988679999</v>
      </c>
      <c r="H56" s="56">
        <f t="shared" si="17"/>
        <v>-4.1499045235359997</v>
      </c>
      <c r="I56" s="38">
        <f t="shared" si="5"/>
        <v>1351</v>
      </c>
      <c r="J56" s="50">
        <f t="shared" si="6"/>
        <v>28</v>
      </c>
      <c r="K56" s="56"/>
      <c r="L56" s="56"/>
      <c r="M56" s="56"/>
      <c r="N56" s="59">
        <v>-2.5572423191459999</v>
      </c>
      <c r="O56" s="59">
        <v>-1.6746351988679999</v>
      </c>
      <c r="P56" s="59">
        <v>-4.1499045235359997</v>
      </c>
    </row>
    <row r="57" spans="1:16">
      <c r="A57" s="46">
        <v>25664</v>
      </c>
      <c r="B57" s="38">
        <f t="shared" si="0"/>
        <v>1970</v>
      </c>
      <c r="C57" s="38">
        <f t="shared" si="1"/>
        <v>4</v>
      </c>
      <c r="D57" s="38">
        <f t="shared" si="2"/>
        <v>6</v>
      </c>
      <c r="E57" s="38">
        <f t="shared" si="3"/>
        <v>2</v>
      </c>
      <c r="F57" s="56">
        <f>($I$59-$I57)/($I$59-$I$54)*F$54+($I57-$I$54)/($I$59-$I$54)*F$59</f>
        <v>-2.7182701414117143</v>
      </c>
      <c r="G57" s="56">
        <f t="shared" si="17"/>
        <v>-1.8126871772151429</v>
      </c>
      <c r="H57" s="56">
        <f t="shared" si="17"/>
        <v>-4.2257408304267141</v>
      </c>
      <c r="I57" s="38">
        <f t="shared" si="5"/>
        <v>1356</v>
      </c>
      <c r="J57" s="50">
        <f t="shared" si="6"/>
        <v>5</v>
      </c>
      <c r="K57" s="56"/>
      <c r="L57" s="56"/>
      <c r="M57" s="56"/>
      <c r="N57" s="59">
        <v>-2.7182701414117143</v>
      </c>
      <c r="O57" s="59">
        <v>-1.8126871772151429</v>
      </c>
      <c r="P57" s="59">
        <v>-4.2257408304267141</v>
      </c>
    </row>
    <row r="58" spans="1:16">
      <c r="A58" s="46">
        <v>25687</v>
      </c>
      <c r="B58" s="38">
        <f t="shared" si="0"/>
        <v>1970</v>
      </c>
      <c r="C58" s="38">
        <f t="shared" si="1"/>
        <v>4</v>
      </c>
      <c r="D58" s="38">
        <f t="shared" si="2"/>
        <v>29</v>
      </c>
      <c r="E58" s="38">
        <f t="shared" si="3"/>
        <v>2</v>
      </c>
      <c r="F58" s="56">
        <f>($I$59-$I58)/($I$59-$I$54)*F$54+($I58-$I$54)/($I$59-$I$54)*F$59</f>
        <v>-3.4589981238340002</v>
      </c>
      <c r="G58" s="56">
        <f t="shared" si="17"/>
        <v>-2.4477262776119999</v>
      </c>
      <c r="H58" s="56">
        <f t="shared" si="17"/>
        <v>-4.574587842124</v>
      </c>
      <c r="I58" s="38">
        <f t="shared" si="5"/>
        <v>1379</v>
      </c>
      <c r="J58" s="50">
        <f t="shared" si="6"/>
        <v>23</v>
      </c>
      <c r="K58" s="56"/>
      <c r="L58" s="56"/>
      <c r="M58" s="56"/>
      <c r="N58" s="59">
        <v>-3.4589981238340002</v>
      </c>
      <c r="O58" s="59">
        <v>-2.4477262776119999</v>
      </c>
      <c r="P58" s="59">
        <v>-4.574587842124</v>
      </c>
    </row>
    <row r="59" spans="1:16" s="42" customFormat="1">
      <c r="A59" s="48">
        <v>25708</v>
      </c>
      <c r="B59" s="49">
        <f t="shared" si="0"/>
        <v>1970</v>
      </c>
      <c r="C59" s="49">
        <f t="shared" si="1"/>
        <v>5</v>
      </c>
      <c r="D59" s="49">
        <f t="shared" si="2"/>
        <v>20</v>
      </c>
      <c r="E59" s="49">
        <f t="shared" si="3"/>
        <v>2</v>
      </c>
      <c r="F59" s="57">
        <v>-4.1353149773500002</v>
      </c>
      <c r="G59" s="57">
        <v>-3.0275445866699999</v>
      </c>
      <c r="H59" s="57">
        <v>-4.8931003310649999</v>
      </c>
      <c r="I59" s="49">
        <f t="shared" si="5"/>
        <v>1400</v>
      </c>
      <c r="J59" s="49">
        <f t="shared" si="6"/>
        <v>21</v>
      </c>
      <c r="K59" s="57"/>
      <c r="L59" s="57"/>
      <c r="M59" s="57"/>
      <c r="N59" s="60">
        <v>-4.1353149773500002</v>
      </c>
      <c r="O59" s="60">
        <v>-3.0275445866699999</v>
      </c>
      <c r="P59" s="60">
        <v>-4.8931003310649999</v>
      </c>
    </row>
    <row r="60" spans="1:16">
      <c r="A60" s="46">
        <v>25736</v>
      </c>
      <c r="B60" s="38">
        <f t="shared" si="0"/>
        <v>1970</v>
      </c>
      <c r="C60" s="38">
        <f t="shared" si="1"/>
        <v>6</v>
      </c>
      <c r="D60" s="38">
        <f t="shared" si="2"/>
        <v>17</v>
      </c>
      <c r="E60" s="38">
        <f t="shared" si="3"/>
        <v>2</v>
      </c>
      <c r="F60" s="56">
        <f t="shared" ref="F60:H61" si="18">($I$62-$I60)/($I$62-$I$59)*F$59+($I60-$I$59)/($I$62-$I$59)*F$62</f>
        <v>-4.3345487253666661</v>
      </c>
      <c r="G60" s="56">
        <f t="shared" si="18"/>
        <v>-3.3783877201566663</v>
      </c>
      <c r="H60" s="56">
        <f t="shared" si="18"/>
        <v>-5.1264719769766662</v>
      </c>
      <c r="I60" s="38">
        <f t="shared" si="5"/>
        <v>1428</v>
      </c>
      <c r="J60" s="50">
        <f t="shared" si="6"/>
        <v>28</v>
      </c>
      <c r="K60" s="56"/>
      <c r="L60" s="56"/>
      <c r="M60" s="56"/>
      <c r="N60" s="59">
        <v>-4.3345487253666661</v>
      </c>
      <c r="O60" s="59">
        <v>-3.3783877201566663</v>
      </c>
      <c r="P60" s="59">
        <v>-5.1264719769766662</v>
      </c>
    </row>
    <row r="61" spans="1:16">
      <c r="A61" s="46">
        <v>25764</v>
      </c>
      <c r="B61" s="38">
        <f t="shared" si="0"/>
        <v>1970</v>
      </c>
      <c r="C61" s="38">
        <f t="shared" si="1"/>
        <v>7</v>
      </c>
      <c r="D61" s="38">
        <f t="shared" si="2"/>
        <v>15</v>
      </c>
      <c r="E61" s="38">
        <f t="shared" si="3"/>
        <v>3</v>
      </c>
      <c r="F61" s="56">
        <f t="shared" si="18"/>
        <v>-4.533782473383333</v>
      </c>
      <c r="G61" s="56">
        <f t="shared" si="18"/>
        <v>-3.7292308536433332</v>
      </c>
      <c r="H61" s="56">
        <f t="shared" si="18"/>
        <v>-5.3598436228883326</v>
      </c>
      <c r="I61" s="38">
        <f t="shared" si="5"/>
        <v>1456</v>
      </c>
      <c r="J61" s="50">
        <f t="shared" si="6"/>
        <v>28</v>
      </c>
      <c r="K61" s="56"/>
      <c r="L61" s="56"/>
      <c r="M61" s="56"/>
      <c r="N61" s="59">
        <v>-4.533782473383333</v>
      </c>
      <c r="O61" s="59">
        <v>-3.7292308536433332</v>
      </c>
      <c r="P61" s="59">
        <v>-5.3598436228883326</v>
      </c>
    </row>
    <row r="62" spans="1:16" s="42" customFormat="1">
      <c r="A62" s="48">
        <v>25792</v>
      </c>
      <c r="B62" s="49">
        <f t="shared" si="0"/>
        <v>1970</v>
      </c>
      <c r="C62" s="49">
        <f t="shared" si="1"/>
        <v>8</v>
      </c>
      <c r="D62" s="49">
        <f t="shared" si="2"/>
        <v>12</v>
      </c>
      <c r="E62" s="49">
        <f t="shared" si="3"/>
        <v>3</v>
      </c>
      <c r="F62" s="57">
        <v>-4.7330162213999998</v>
      </c>
      <c r="G62" s="57">
        <v>-4.0800739871299996</v>
      </c>
      <c r="H62" s="57">
        <v>-5.5932152687999999</v>
      </c>
      <c r="I62" s="49">
        <f t="shared" si="5"/>
        <v>1484</v>
      </c>
      <c r="J62" s="49">
        <f t="shared" si="6"/>
        <v>28</v>
      </c>
      <c r="K62" s="57"/>
      <c r="L62" s="57"/>
      <c r="M62" s="57"/>
      <c r="N62" s="60">
        <v>-4.7330162213999998</v>
      </c>
      <c r="O62" s="60">
        <v>-4.0800739871299996</v>
      </c>
      <c r="P62" s="60">
        <v>-5.5932152687999999</v>
      </c>
    </row>
    <row r="63" spans="1:16">
      <c r="A63" s="46">
        <v>25820</v>
      </c>
      <c r="B63" s="38">
        <f t="shared" si="0"/>
        <v>1970</v>
      </c>
      <c r="C63" s="38">
        <f t="shared" si="1"/>
        <v>9</v>
      </c>
      <c r="D63" s="38">
        <f t="shared" si="2"/>
        <v>9</v>
      </c>
      <c r="E63" s="38">
        <f t="shared" si="3"/>
        <v>3</v>
      </c>
      <c r="F63" s="56">
        <f t="shared" ref="F63:H64" si="19">($I$65-$I63)/($I$65-$I$62)*F$62+($I63-$I$62)/($I$65-$I$62)*F$65</f>
        <v>-5.0611029048430769</v>
      </c>
      <c r="G63" s="56">
        <f t="shared" si="19"/>
        <v>-4.2682883305238457</v>
      </c>
      <c r="H63" s="56">
        <f t="shared" si="19"/>
        <v>-5.9584492147833847</v>
      </c>
      <c r="I63" s="38">
        <f t="shared" si="5"/>
        <v>1512</v>
      </c>
      <c r="J63" s="50">
        <f t="shared" si="6"/>
        <v>28</v>
      </c>
      <c r="K63" s="56"/>
      <c r="L63" s="56"/>
      <c r="M63" s="56"/>
      <c r="N63" s="59">
        <v>-5.0611029048430769</v>
      </c>
      <c r="O63" s="59">
        <v>-4.2682883305238457</v>
      </c>
      <c r="P63" s="59">
        <v>-5.9584492147833847</v>
      </c>
    </row>
    <row r="64" spans="1:16">
      <c r="A64" s="46">
        <v>25855</v>
      </c>
      <c r="B64" s="38">
        <f t="shared" si="0"/>
        <v>1970</v>
      </c>
      <c r="C64" s="38">
        <f t="shared" si="1"/>
        <v>10</v>
      </c>
      <c r="D64" s="38">
        <f t="shared" si="2"/>
        <v>14</v>
      </c>
      <c r="E64" s="38">
        <f t="shared" si="3"/>
        <v>4</v>
      </c>
      <c r="F64" s="56">
        <f t="shared" si="19"/>
        <v>-5.4712112591469229</v>
      </c>
      <c r="G64" s="56">
        <f t="shared" si="19"/>
        <v>-4.5035562597661531</v>
      </c>
      <c r="H64" s="56">
        <f t="shared" si="19"/>
        <v>-6.4149916472626147</v>
      </c>
      <c r="I64" s="38">
        <f t="shared" si="5"/>
        <v>1547</v>
      </c>
      <c r="J64" s="50">
        <f t="shared" si="6"/>
        <v>35</v>
      </c>
      <c r="K64" s="56"/>
      <c r="L64" s="56"/>
      <c r="M64" s="56"/>
      <c r="N64" s="59">
        <v>-5.4712112591469229</v>
      </c>
      <c r="O64" s="59">
        <v>-4.5035562597661531</v>
      </c>
      <c r="P64" s="59">
        <v>-6.4149916472626147</v>
      </c>
    </row>
    <row r="65" spans="1:16" s="42" customFormat="1">
      <c r="A65" s="48">
        <v>25883</v>
      </c>
      <c r="B65" s="49">
        <f t="shared" si="0"/>
        <v>1970</v>
      </c>
      <c r="C65" s="49">
        <f t="shared" si="1"/>
        <v>11</v>
      </c>
      <c r="D65" s="49">
        <f t="shared" si="2"/>
        <v>11</v>
      </c>
      <c r="E65" s="49">
        <f t="shared" si="3"/>
        <v>4</v>
      </c>
      <c r="F65" s="57">
        <v>-5.79929794259</v>
      </c>
      <c r="G65" s="57">
        <v>-4.6917706031600002</v>
      </c>
      <c r="H65" s="57">
        <v>-6.7802255932459996</v>
      </c>
      <c r="I65" s="49">
        <f t="shared" si="5"/>
        <v>1575</v>
      </c>
      <c r="J65" s="49">
        <f t="shared" si="6"/>
        <v>28</v>
      </c>
      <c r="K65" s="57"/>
      <c r="L65" s="57"/>
      <c r="M65" s="57"/>
      <c r="N65" s="60">
        <v>-5.79929794259</v>
      </c>
      <c r="O65" s="60">
        <v>-4.6917706031600002</v>
      </c>
      <c r="P65" s="60">
        <v>-6.7802255932459996</v>
      </c>
    </row>
    <row r="66" spans="1:16">
      <c r="A66" s="46">
        <v>25911</v>
      </c>
      <c r="B66" s="38">
        <f t="shared" si="0"/>
        <v>1970</v>
      </c>
      <c r="C66" s="38">
        <f t="shared" si="1"/>
        <v>12</v>
      </c>
      <c r="D66" s="38">
        <f t="shared" si="2"/>
        <v>9</v>
      </c>
      <c r="E66" s="38">
        <f t="shared" si="3"/>
        <v>4</v>
      </c>
      <c r="F66" s="56">
        <f>($I$69-$I66)/($I$69-$I$65)*F$65+($I66-$I$65)/($I$69-$I$65)*F$69</f>
        <v>-5.9050460899495558</v>
      </c>
      <c r="G66" s="56">
        <f t="shared" ref="G66:H68" si="20">($I$69-$I66)/($I$69-$I$65)*G$65+($I66-$I$65)/($I$69-$I$65)*G$69</f>
        <v>-5.1864540551795555</v>
      </c>
      <c r="H66" s="56">
        <f t="shared" si="20"/>
        <v>-6.7124668690747109</v>
      </c>
      <c r="I66" s="38">
        <f t="shared" si="5"/>
        <v>1603</v>
      </c>
      <c r="J66" s="50">
        <f t="shared" si="6"/>
        <v>28</v>
      </c>
      <c r="K66" s="56"/>
      <c r="L66" s="56"/>
      <c r="M66" s="56"/>
      <c r="N66" s="59">
        <v>-5.9050460899495558</v>
      </c>
      <c r="O66" s="59">
        <v>-5.1864540551795555</v>
      </c>
      <c r="P66" s="59">
        <v>-6.7124668690747109</v>
      </c>
    </row>
    <row r="67" spans="1:16">
      <c r="A67" s="46">
        <v>25939</v>
      </c>
      <c r="B67" s="38">
        <f t="shared" si="0"/>
        <v>1971</v>
      </c>
      <c r="C67" s="38">
        <f t="shared" si="1"/>
        <v>1</v>
      </c>
      <c r="D67" s="38">
        <f t="shared" si="2"/>
        <v>6</v>
      </c>
      <c r="E67" s="38">
        <f t="shared" si="3"/>
        <v>1</v>
      </c>
      <c r="F67" s="56">
        <f>($I$69-$I67)/($I$69-$I$65)*F$65+($I67-$I$65)/($I$69-$I$65)*F$69</f>
        <v>-6.0107942373091117</v>
      </c>
      <c r="G67" s="56">
        <f t="shared" si="20"/>
        <v>-5.6811375071991108</v>
      </c>
      <c r="H67" s="56">
        <f t="shared" si="20"/>
        <v>-6.6447081449034222</v>
      </c>
      <c r="I67" s="38">
        <f t="shared" si="5"/>
        <v>1631</v>
      </c>
      <c r="J67" s="50">
        <f t="shared" si="6"/>
        <v>28</v>
      </c>
      <c r="K67" s="56"/>
      <c r="L67" s="56"/>
      <c r="M67" s="56"/>
      <c r="N67" s="59">
        <v>-6.0107942373091117</v>
      </c>
      <c r="O67" s="59">
        <v>-5.6811375071991108</v>
      </c>
      <c r="P67" s="59">
        <v>-6.6447081449034222</v>
      </c>
    </row>
    <row r="68" spans="1:16">
      <c r="A68" s="46">
        <v>25967</v>
      </c>
      <c r="B68" s="38">
        <f t="shared" ref="B68:B131" si="21">YEAR(A68)</f>
        <v>1971</v>
      </c>
      <c r="C68" s="38">
        <f t="shared" ref="C68:C131" si="22">MONTH(A68)</f>
        <v>2</v>
      </c>
      <c r="D68" s="38">
        <f t="shared" ref="D68:D131" si="23">DAY(A68)</f>
        <v>3</v>
      </c>
      <c r="E68" s="38">
        <f t="shared" ref="E68:E131" si="24">IF(AND(C68&gt;0,C68&lt;4),1,IF(AND(C68&gt;3,C68&lt;7),2,IF(AND(C68&gt;6,C68&lt;10),3,4)))</f>
        <v>1</v>
      </c>
      <c r="F68" s="56">
        <f>($I$69-$I68)/($I$69-$I$65)*F$65+($I68-$I$65)/($I$69-$I$65)*F$69</f>
        <v>-6.1165423846686666</v>
      </c>
      <c r="G68" s="56">
        <f t="shared" si="20"/>
        <v>-6.175820959218667</v>
      </c>
      <c r="H68" s="56">
        <f t="shared" si="20"/>
        <v>-6.5769494207321335</v>
      </c>
      <c r="I68" s="38">
        <f t="shared" si="5"/>
        <v>1659</v>
      </c>
      <c r="J68" s="50">
        <f t="shared" si="6"/>
        <v>28</v>
      </c>
      <c r="K68" s="56"/>
      <c r="L68" s="56"/>
      <c r="M68" s="56"/>
      <c r="N68" s="59">
        <v>-6.1165423846686666</v>
      </c>
      <c r="O68" s="59">
        <v>-6.175820959218667</v>
      </c>
      <c r="P68" s="59">
        <v>-6.5769494207321335</v>
      </c>
    </row>
    <row r="69" spans="1:16" s="42" customFormat="1">
      <c r="A69" s="48">
        <v>25973</v>
      </c>
      <c r="B69" s="49">
        <f t="shared" si="21"/>
        <v>1971</v>
      </c>
      <c r="C69" s="49">
        <f t="shared" si="22"/>
        <v>2</v>
      </c>
      <c r="D69" s="49">
        <f t="shared" si="23"/>
        <v>9</v>
      </c>
      <c r="E69" s="49">
        <f t="shared" si="24"/>
        <v>1</v>
      </c>
      <c r="F69" s="57">
        <v>-6.1392027019600004</v>
      </c>
      <c r="G69" s="57">
        <v>-6.2818245560800001</v>
      </c>
      <c r="H69" s="57">
        <v>-6.5624296941239999</v>
      </c>
      <c r="I69" s="49">
        <f t="shared" ref="I69:I132" si="25">SUM(I68,J69)</f>
        <v>1665</v>
      </c>
      <c r="J69" s="49">
        <f t="shared" ref="J69:J132" si="26">A69-A68</f>
        <v>6</v>
      </c>
      <c r="K69" s="57"/>
      <c r="L69" s="57"/>
      <c r="M69" s="57"/>
      <c r="N69" s="60">
        <v>-6.1392027019600004</v>
      </c>
      <c r="O69" s="60">
        <v>-6.2818245560800001</v>
      </c>
      <c r="P69" s="60">
        <v>-6.5624296941239999</v>
      </c>
    </row>
    <row r="70" spans="1:16">
      <c r="A70" s="46">
        <v>25995</v>
      </c>
      <c r="B70" s="38">
        <f t="shared" si="21"/>
        <v>1971</v>
      </c>
      <c r="C70" s="38">
        <f t="shared" si="22"/>
        <v>3</v>
      </c>
      <c r="D70" s="38">
        <f t="shared" si="23"/>
        <v>3</v>
      </c>
      <c r="E70" s="38">
        <f t="shared" si="24"/>
        <v>1</v>
      </c>
      <c r="F70" s="56">
        <f>($I$73-$I70)/($I$73-$I$69)*F$69+($I70-$I$69)/($I$73-$I$69)*F$73</f>
        <v>-6.1931656934346906</v>
      </c>
      <c r="G70" s="56">
        <f t="shared" ref="G70:H72" si="27">($I$73-$I70)/($I$73-$I$69)*G$69+($I70-$I$69)/($I$73-$I$69)*G$73</f>
        <v>-6.2434259188391152</v>
      </c>
      <c r="H70" s="56">
        <f t="shared" si="27"/>
        <v>-6.4148249929938945</v>
      </c>
      <c r="I70" s="38">
        <f t="shared" si="25"/>
        <v>1687</v>
      </c>
      <c r="J70" s="50">
        <f t="shared" si="26"/>
        <v>22</v>
      </c>
      <c r="K70" s="56"/>
      <c r="L70" s="56"/>
      <c r="M70" s="56"/>
      <c r="N70" s="59">
        <v>-6.1931656934346906</v>
      </c>
      <c r="O70" s="59">
        <v>-6.2434259188391152</v>
      </c>
      <c r="P70" s="59">
        <v>-6.4148249929938945</v>
      </c>
    </row>
    <row r="71" spans="1:16">
      <c r="A71" s="46">
        <v>26023</v>
      </c>
      <c r="B71" s="38">
        <f t="shared" si="21"/>
        <v>1971</v>
      </c>
      <c r="C71" s="38">
        <f t="shared" si="22"/>
        <v>3</v>
      </c>
      <c r="D71" s="38">
        <f t="shared" si="23"/>
        <v>31</v>
      </c>
      <c r="E71" s="38">
        <f t="shared" si="24"/>
        <v>1</v>
      </c>
      <c r="F71" s="56">
        <f>($I$73-$I71)/($I$73-$I$69)*F$69+($I71-$I$69)/($I$73-$I$69)*F$73</f>
        <v>-6.2618458644024777</v>
      </c>
      <c r="G71" s="56">
        <f t="shared" si="27"/>
        <v>-6.19455492598708</v>
      </c>
      <c r="H71" s="56">
        <f t="shared" si="27"/>
        <v>-6.2269644642828492</v>
      </c>
      <c r="I71" s="38">
        <f t="shared" si="25"/>
        <v>1715</v>
      </c>
      <c r="J71" s="50">
        <f t="shared" si="26"/>
        <v>28</v>
      </c>
      <c r="K71" s="56"/>
      <c r="L71" s="56"/>
      <c r="M71" s="56"/>
      <c r="N71" s="59">
        <v>-6.2618458644024777</v>
      </c>
      <c r="O71" s="59">
        <v>-6.19455492598708</v>
      </c>
      <c r="P71" s="59">
        <v>-6.2269644642828492</v>
      </c>
    </row>
    <row r="72" spans="1:16">
      <c r="A72" s="46">
        <v>26051</v>
      </c>
      <c r="B72" s="38">
        <f t="shared" si="21"/>
        <v>1971</v>
      </c>
      <c r="C72" s="38">
        <f t="shared" si="22"/>
        <v>4</v>
      </c>
      <c r="D72" s="38">
        <f t="shared" si="23"/>
        <v>28</v>
      </c>
      <c r="E72" s="38">
        <f t="shared" si="24"/>
        <v>2</v>
      </c>
      <c r="F72" s="56">
        <f>($I$73-$I72)/($I$73-$I$69)*F$69+($I72-$I$69)/($I$73-$I$69)*F$73</f>
        <v>-6.3305260353702648</v>
      </c>
      <c r="G72" s="56">
        <f t="shared" si="27"/>
        <v>-6.1456839331350439</v>
      </c>
      <c r="H72" s="56">
        <f t="shared" si="27"/>
        <v>-6.0391039355718048</v>
      </c>
      <c r="I72" s="38">
        <f t="shared" si="25"/>
        <v>1743</v>
      </c>
      <c r="J72" s="50">
        <f t="shared" si="26"/>
        <v>28</v>
      </c>
      <c r="K72" s="56"/>
      <c r="L72" s="56"/>
      <c r="M72" s="56"/>
      <c r="N72" s="59">
        <v>-6.3305260353702648</v>
      </c>
      <c r="O72" s="59">
        <v>-6.1456839331350439</v>
      </c>
      <c r="P72" s="59">
        <v>-6.0391039355718048</v>
      </c>
    </row>
    <row r="73" spans="1:16" s="42" customFormat="1">
      <c r="A73" s="48">
        <v>26086</v>
      </c>
      <c r="B73" s="49">
        <f t="shared" si="21"/>
        <v>1971</v>
      </c>
      <c r="C73" s="49">
        <f t="shared" si="22"/>
        <v>6</v>
      </c>
      <c r="D73" s="49">
        <f t="shared" si="23"/>
        <v>2</v>
      </c>
      <c r="E73" s="49">
        <f t="shared" si="24"/>
        <v>2</v>
      </c>
      <c r="F73" s="57">
        <v>-6.4163762490799998</v>
      </c>
      <c r="G73" s="57">
        <v>-6.0845951920700001</v>
      </c>
      <c r="H73" s="57">
        <v>-5.8042782746829999</v>
      </c>
      <c r="I73" s="49">
        <f t="shared" si="25"/>
        <v>1778</v>
      </c>
      <c r="J73" s="49">
        <f t="shared" si="26"/>
        <v>35</v>
      </c>
      <c r="K73" s="57"/>
      <c r="L73" s="57"/>
      <c r="M73" s="57"/>
      <c r="N73" s="60">
        <v>-6.4163762490799998</v>
      </c>
      <c r="O73" s="60">
        <v>-6.0845951920700001</v>
      </c>
      <c r="P73" s="60">
        <v>-5.8042782746829999</v>
      </c>
    </row>
    <row r="74" spans="1:16">
      <c r="A74" s="46">
        <v>26107</v>
      </c>
      <c r="B74" s="38">
        <f t="shared" si="21"/>
        <v>1971</v>
      </c>
      <c r="C74" s="38">
        <f t="shared" si="22"/>
        <v>6</v>
      </c>
      <c r="D74" s="38">
        <f t="shared" si="23"/>
        <v>23</v>
      </c>
      <c r="E74" s="38">
        <f t="shared" si="24"/>
        <v>2</v>
      </c>
      <c r="F74" s="56">
        <f t="shared" ref="F74:H75" si="28">($I$76-$I74)/($I$76-$I$73)*F$73+($I74-$I$73)/($I$76-$I$73)*F$76</f>
        <v>-6.5302923562590909</v>
      </c>
      <c r="G74" s="56">
        <f t="shared" si="28"/>
        <v>-6.2120609097390913</v>
      </c>
      <c r="H74" s="56">
        <f t="shared" si="28"/>
        <v>-5.5220906726161818</v>
      </c>
      <c r="I74" s="38">
        <f t="shared" si="25"/>
        <v>1799</v>
      </c>
      <c r="J74" s="50">
        <f t="shared" si="26"/>
        <v>21</v>
      </c>
      <c r="K74" s="56"/>
      <c r="L74" s="56"/>
      <c r="M74" s="56"/>
      <c r="N74" s="59">
        <v>-6.5302923562590909</v>
      </c>
      <c r="O74" s="59">
        <v>-6.2120609097390913</v>
      </c>
      <c r="P74" s="59">
        <v>-5.5220906726161818</v>
      </c>
    </row>
    <row r="75" spans="1:16">
      <c r="A75" s="46">
        <v>26135</v>
      </c>
      <c r="B75" s="38">
        <f t="shared" si="21"/>
        <v>1971</v>
      </c>
      <c r="C75" s="38">
        <f t="shared" si="22"/>
        <v>7</v>
      </c>
      <c r="D75" s="38">
        <f t="shared" si="23"/>
        <v>21</v>
      </c>
      <c r="E75" s="38">
        <f t="shared" si="24"/>
        <v>3</v>
      </c>
      <c r="F75" s="56">
        <f t="shared" si="28"/>
        <v>-6.682180499164545</v>
      </c>
      <c r="G75" s="56">
        <f t="shared" si="28"/>
        <v>-6.3820151999645462</v>
      </c>
      <c r="H75" s="56">
        <f t="shared" si="28"/>
        <v>-5.1458405365270909</v>
      </c>
      <c r="I75" s="38">
        <f t="shared" si="25"/>
        <v>1827</v>
      </c>
      <c r="J75" s="50">
        <f t="shared" si="26"/>
        <v>28</v>
      </c>
      <c r="K75" s="56"/>
      <c r="L75" s="56"/>
      <c r="M75" s="56"/>
      <c r="N75" s="59">
        <v>-6.682180499164545</v>
      </c>
      <c r="O75" s="59">
        <v>-6.3820151999645462</v>
      </c>
      <c r="P75" s="59">
        <v>-5.1458405365270909</v>
      </c>
    </row>
    <row r="76" spans="1:16" s="42" customFormat="1">
      <c r="A76" s="48">
        <v>26163</v>
      </c>
      <c r="B76" s="49">
        <f t="shared" si="21"/>
        <v>1971</v>
      </c>
      <c r="C76" s="49">
        <f t="shared" si="22"/>
        <v>8</v>
      </c>
      <c r="D76" s="49">
        <f t="shared" si="23"/>
        <v>18</v>
      </c>
      <c r="E76" s="49">
        <f t="shared" si="24"/>
        <v>3</v>
      </c>
      <c r="F76" s="57">
        <v>-6.8340686420700001</v>
      </c>
      <c r="G76" s="57">
        <v>-6.5519694901900003</v>
      </c>
      <c r="H76" s="57">
        <v>-4.7695904004380001</v>
      </c>
      <c r="I76" s="49">
        <f t="shared" si="25"/>
        <v>1855</v>
      </c>
      <c r="J76" s="49">
        <f t="shared" si="26"/>
        <v>28</v>
      </c>
      <c r="K76" s="57"/>
      <c r="L76" s="57"/>
      <c r="M76" s="57"/>
      <c r="N76" s="60">
        <v>-6.8340686420700001</v>
      </c>
      <c r="O76" s="60">
        <v>-6.5519694901900003</v>
      </c>
      <c r="P76" s="60">
        <v>-4.7695904004380001</v>
      </c>
    </row>
    <row r="77" spans="1:16">
      <c r="A77" s="46">
        <v>26191</v>
      </c>
      <c r="B77" s="38">
        <f t="shared" si="21"/>
        <v>1971</v>
      </c>
      <c r="C77" s="38">
        <f t="shared" si="22"/>
        <v>9</v>
      </c>
      <c r="D77" s="38">
        <f t="shared" si="23"/>
        <v>15</v>
      </c>
      <c r="E77" s="38">
        <f t="shared" si="24"/>
        <v>3</v>
      </c>
      <c r="F77" s="56">
        <f t="shared" ref="F77:H78" si="29">($I$79-$I77)/($I$79-$I$76)*F$76+($I77-$I$76)/($I$79-$I$76)*F$79</f>
        <v>-6.6594756578033332</v>
      </c>
      <c r="G77" s="56">
        <f t="shared" si="29"/>
        <v>-6.605633835079999</v>
      </c>
      <c r="H77" s="56">
        <f t="shared" si="29"/>
        <v>-4.7946595715329998</v>
      </c>
      <c r="I77" s="38">
        <f t="shared" si="25"/>
        <v>1883</v>
      </c>
      <c r="J77" s="50">
        <f t="shared" si="26"/>
        <v>28</v>
      </c>
      <c r="K77" s="56"/>
      <c r="L77" s="56"/>
      <c r="M77" s="56"/>
      <c r="N77" s="59">
        <v>-6.6594756578033332</v>
      </c>
      <c r="O77" s="59">
        <v>-6.605633835079999</v>
      </c>
      <c r="P77" s="59">
        <v>-4.7946595715329998</v>
      </c>
    </row>
    <row r="78" spans="1:16">
      <c r="A78" s="46">
        <v>26219</v>
      </c>
      <c r="B78" s="38">
        <f t="shared" si="21"/>
        <v>1971</v>
      </c>
      <c r="C78" s="38">
        <f t="shared" si="22"/>
        <v>10</v>
      </c>
      <c r="D78" s="38">
        <f t="shared" si="23"/>
        <v>13</v>
      </c>
      <c r="E78" s="38">
        <f t="shared" si="24"/>
        <v>4</v>
      </c>
      <c r="F78" s="56">
        <f t="shared" si="29"/>
        <v>-6.4848826735366663</v>
      </c>
      <c r="G78" s="56">
        <f t="shared" si="29"/>
        <v>-6.6592981799699995</v>
      </c>
      <c r="H78" s="56">
        <f t="shared" si="29"/>
        <v>-4.8197287426279996</v>
      </c>
      <c r="I78" s="38">
        <f t="shared" si="25"/>
        <v>1911</v>
      </c>
      <c r="J78" s="50">
        <f t="shared" si="26"/>
        <v>28</v>
      </c>
      <c r="K78" s="56"/>
      <c r="L78" s="56"/>
      <c r="M78" s="56"/>
      <c r="N78" s="59">
        <v>-6.4848826735366663</v>
      </c>
      <c r="O78" s="59">
        <v>-6.6592981799699995</v>
      </c>
      <c r="P78" s="59">
        <v>-4.8197287426279996</v>
      </c>
    </row>
    <row r="79" spans="1:16" s="42" customFormat="1">
      <c r="A79" s="48">
        <v>26247</v>
      </c>
      <c r="B79" s="49">
        <f t="shared" si="21"/>
        <v>1971</v>
      </c>
      <c r="C79" s="49">
        <f t="shared" si="22"/>
        <v>11</v>
      </c>
      <c r="D79" s="49">
        <f t="shared" si="23"/>
        <v>10</v>
      </c>
      <c r="E79" s="49">
        <f t="shared" si="24"/>
        <v>4</v>
      </c>
      <c r="F79" s="57">
        <v>-6.3102896892700002</v>
      </c>
      <c r="G79" s="57">
        <v>-6.71296252486</v>
      </c>
      <c r="H79" s="57">
        <v>-4.8447979137230002</v>
      </c>
      <c r="I79" s="49">
        <f t="shared" si="25"/>
        <v>1939</v>
      </c>
      <c r="J79" s="49">
        <f t="shared" si="26"/>
        <v>28</v>
      </c>
      <c r="K79" s="57"/>
      <c r="L79" s="57"/>
      <c r="M79" s="57"/>
      <c r="N79" s="60">
        <v>-6.3102896892700002</v>
      </c>
      <c r="O79" s="60">
        <v>-6.71296252486</v>
      </c>
      <c r="P79" s="60">
        <v>-4.8447979137230002</v>
      </c>
    </row>
    <row r="80" spans="1:16">
      <c r="A80" s="46">
        <v>26275</v>
      </c>
      <c r="B80" s="38">
        <f t="shared" si="21"/>
        <v>1971</v>
      </c>
      <c r="C80" s="38">
        <f t="shared" si="22"/>
        <v>12</v>
      </c>
      <c r="D80" s="38">
        <f t="shared" si="23"/>
        <v>8</v>
      </c>
      <c r="E80" s="38">
        <f t="shared" si="24"/>
        <v>4</v>
      </c>
      <c r="F80" s="56">
        <f t="shared" ref="F80:H81" si="30">($I$82-$I80)/($I$82-$I$79)*F$79+($I80-$I$79)/($I$82-$I$79)*F$82</f>
        <v>-6.2975111811561542</v>
      </c>
      <c r="G80" s="56">
        <f t="shared" si="30"/>
        <v>-6.7034622685061542</v>
      </c>
      <c r="H80" s="56">
        <f t="shared" si="30"/>
        <v>-4.7855564406722308</v>
      </c>
      <c r="I80" s="38">
        <f t="shared" si="25"/>
        <v>1967</v>
      </c>
      <c r="J80" s="50">
        <f t="shared" si="26"/>
        <v>28</v>
      </c>
      <c r="K80" s="56"/>
      <c r="L80" s="56"/>
      <c r="M80" s="56"/>
      <c r="N80" s="59">
        <v>-6.2975111811561542</v>
      </c>
      <c r="O80" s="59">
        <v>-6.7034622685061542</v>
      </c>
      <c r="P80" s="59">
        <v>-4.7855564406722308</v>
      </c>
    </row>
    <row r="81" spans="1:16">
      <c r="A81" s="46">
        <v>26305</v>
      </c>
      <c r="B81" s="38">
        <f t="shared" si="21"/>
        <v>1972</v>
      </c>
      <c r="C81" s="38">
        <f t="shared" si="22"/>
        <v>1</v>
      </c>
      <c r="D81" s="38">
        <f t="shared" si="23"/>
        <v>7</v>
      </c>
      <c r="E81" s="38">
        <f t="shared" si="24"/>
        <v>1</v>
      </c>
      <c r="F81" s="56">
        <f t="shared" si="30"/>
        <v>-6.2838199224627473</v>
      </c>
      <c r="G81" s="56">
        <f t="shared" si="30"/>
        <v>-6.6932834224127475</v>
      </c>
      <c r="H81" s="56">
        <f t="shared" si="30"/>
        <v>-4.72208343383212</v>
      </c>
      <c r="I81" s="38">
        <f t="shared" si="25"/>
        <v>1997</v>
      </c>
      <c r="J81" s="50">
        <f t="shared" si="26"/>
        <v>30</v>
      </c>
      <c r="K81" s="56"/>
      <c r="L81" s="56"/>
      <c r="M81" s="56"/>
      <c r="N81" s="59">
        <v>-6.2838199224627473</v>
      </c>
      <c r="O81" s="59">
        <v>-6.6932834224127475</v>
      </c>
      <c r="P81" s="59">
        <v>-4.72208343383212</v>
      </c>
    </row>
    <row r="82" spans="1:16" s="42" customFormat="1">
      <c r="A82" s="48">
        <v>26338</v>
      </c>
      <c r="B82" s="49">
        <f t="shared" si="21"/>
        <v>1972</v>
      </c>
      <c r="C82" s="49">
        <f t="shared" si="22"/>
        <v>2</v>
      </c>
      <c r="D82" s="49">
        <f t="shared" si="23"/>
        <v>9</v>
      </c>
      <c r="E82" s="49">
        <f t="shared" si="24"/>
        <v>1</v>
      </c>
      <c r="F82" s="57">
        <v>-6.2687595379000003</v>
      </c>
      <c r="G82" s="57">
        <v>-6.6820866917100004</v>
      </c>
      <c r="H82" s="57">
        <v>-4.6522631263080001</v>
      </c>
      <c r="I82" s="49">
        <f t="shared" si="25"/>
        <v>2030</v>
      </c>
      <c r="J82" s="49">
        <f t="shared" si="26"/>
        <v>33</v>
      </c>
      <c r="K82" s="57"/>
      <c r="L82" s="57"/>
      <c r="M82" s="57"/>
      <c r="N82" s="60">
        <v>-6.2687595379000003</v>
      </c>
      <c r="O82" s="60">
        <v>-6.6820866917100004</v>
      </c>
      <c r="P82" s="60">
        <v>-4.6522631263080001</v>
      </c>
    </row>
    <row r="83" spans="1:16">
      <c r="A83" s="46">
        <v>26373</v>
      </c>
      <c r="B83" s="38">
        <f t="shared" si="21"/>
        <v>1972</v>
      </c>
      <c r="C83" s="38">
        <f t="shared" si="22"/>
        <v>3</v>
      </c>
      <c r="D83" s="38">
        <f t="shared" si="23"/>
        <v>15</v>
      </c>
      <c r="E83" s="38">
        <f t="shared" si="24"/>
        <v>1</v>
      </c>
      <c r="F83" s="56">
        <f t="shared" ref="F83:H84" si="31">($I$85-$I83)/($I$85-$I$82)*F$82+($I83-$I$82)/($I$85-$I$82)*F$85</f>
        <v>-6.0918063269357159</v>
      </c>
      <c r="G83" s="56">
        <f t="shared" si="31"/>
        <v>-6.5906980742457151</v>
      </c>
      <c r="H83" s="56">
        <f t="shared" si="31"/>
        <v>-4.6935296520955001</v>
      </c>
      <c r="I83" s="38">
        <f t="shared" si="25"/>
        <v>2065</v>
      </c>
      <c r="J83" s="50">
        <f t="shared" si="26"/>
        <v>35</v>
      </c>
      <c r="K83" s="56"/>
      <c r="L83" s="56"/>
      <c r="M83" s="56"/>
      <c r="N83" s="59">
        <v>-6.0918063269357159</v>
      </c>
      <c r="O83" s="59">
        <v>-6.5906980742457151</v>
      </c>
      <c r="P83" s="59">
        <v>-4.6935296520955001</v>
      </c>
    </row>
    <row r="84" spans="1:16">
      <c r="A84" s="46">
        <v>26401</v>
      </c>
      <c r="B84" s="38">
        <f t="shared" si="21"/>
        <v>1972</v>
      </c>
      <c r="C84" s="38">
        <f t="shared" si="22"/>
        <v>4</v>
      </c>
      <c r="D84" s="38">
        <f t="shared" si="23"/>
        <v>12</v>
      </c>
      <c r="E84" s="38">
        <f t="shared" si="24"/>
        <v>2</v>
      </c>
      <c r="F84" s="56">
        <f t="shared" si="31"/>
        <v>-5.9502437581642864</v>
      </c>
      <c r="G84" s="56">
        <f t="shared" si="31"/>
        <v>-6.5175871802742869</v>
      </c>
      <c r="H84" s="56">
        <f t="shared" si="31"/>
        <v>-4.7265428727255001</v>
      </c>
      <c r="I84" s="38">
        <f t="shared" si="25"/>
        <v>2093</v>
      </c>
      <c r="J84" s="50">
        <f t="shared" si="26"/>
        <v>28</v>
      </c>
      <c r="K84" s="56"/>
      <c r="L84" s="56"/>
      <c r="M84" s="56"/>
      <c r="N84" s="59">
        <v>-5.9502437581642864</v>
      </c>
      <c r="O84" s="59">
        <v>-6.5175871802742869</v>
      </c>
      <c r="P84" s="59">
        <v>-4.7265428727255001</v>
      </c>
    </row>
    <row r="85" spans="1:16" s="42" customFormat="1">
      <c r="A85" s="48">
        <v>26436</v>
      </c>
      <c r="B85" s="49">
        <f t="shared" si="21"/>
        <v>1972</v>
      </c>
      <c r="C85" s="49">
        <f t="shared" si="22"/>
        <v>5</v>
      </c>
      <c r="D85" s="49">
        <f t="shared" si="23"/>
        <v>17</v>
      </c>
      <c r="E85" s="49">
        <f t="shared" si="24"/>
        <v>2</v>
      </c>
      <c r="F85" s="57">
        <v>-5.7732905472000002</v>
      </c>
      <c r="G85" s="57">
        <v>-6.4261985628099998</v>
      </c>
      <c r="H85" s="57">
        <v>-4.7678093985130001</v>
      </c>
      <c r="I85" s="49">
        <f t="shared" si="25"/>
        <v>2128</v>
      </c>
      <c r="J85" s="49">
        <f t="shared" si="26"/>
        <v>35</v>
      </c>
      <c r="K85" s="57"/>
      <c r="L85" s="57"/>
      <c r="M85" s="57"/>
      <c r="N85" s="60">
        <v>-5.7732905472000002</v>
      </c>
      <c r="O85" s="60">
        <v>-6.4261985628099998</v>
      </c>
      <c r="P85" s="60">
        <v>-4.7678093985130001</v>
      </c>
    </row>
    <row r="86" spans="1:16">
      <c r="A86" s="46">
        <v>26464</v>
      </c>
      <c r="B86" s="38">
        <f t="shared" si="21"/>
        <v>1972</v>
      </c>
      <c r="C86" s="38">
        <f t="shared" si="22"/>
        <v>6</v>
      </c>
      <c r="D86" s="38">
        <f t="shared" si="23"/>
        <v>14</v>
      </c>
      <c r="E86" s="38">
        <f t="shared" si="24"/>
        <v>2</v>
      </c>
      <c r="F86" s="56">
        <f t="shared" ref="F86:H87" si="32">($I$88-$I86)/($I$88-$I$85)*F$85+($I86-$I$85)/($I$88-$I$85)*F$88</f>
        <v>-5.2493488698499995</v>
      </c>
      <c r="G86" s="56">
        <f t="shared" si="32"/>
        <v>-5.8490777536399996</v>
      </c>
      <c r="H86" s="56">
        <f t="shared" si="32"/>
        <v>-4.0357692396919997</v>
      </c>
      <c r="I86" s="38">
        <f t="shared" si="25"/>
        <v>2156</v>
      </c>
      <c r="J86" s="50">
        <f t="shared" si="26"/>
        <v>28</v>
      </c>
      <c r="K86" s="56"/>
      <c r="L86" s="56"/>
      <c r="M86" s="56"/>
      <c r="N86" s="59">
        <v>-5.2493488698499995</v>
      </c>
      <c r="O86" s="59">
        <v>-5.8490777536399996</v>
      </c>
      <c r="P86" s="59">
        <v>-4.0357692396919997</v>
      </c>
    </row>
    <row r="87" spans="1:16">
      <c r="A87" s="46">
        <v>26492</v>
      </c>
      <c r="B87" s="38">
        <f t="shared" si="21"/>
        <v>1972</v>
      </c>
      <c r="C87" s="38">
        <f t="shared" si="22"/>
        <v>7</v>
      </c>
      <c r="D87" s="38">
        <f t="shared" si="23"/>
        <v>12</v>
      </c>
      <c r="E87" s="38">
        <f t="shared" si="24"/>
        <v>3</v>
      </c>
      <c r="F87" s="56">
        <f t="shared" si="32"/>
        <v>-4.7254071924999996</v>
      </c>
      <c r="G87" s="56">
        <f t="shared" si="32"/>
        <v>-5.2719569444700003</v>
      </c>
      <c r="H87" s="56">
        <f t="shared" si="32"/>
        <v>-3.3037290808709998</v>
      </c>
      <c r="I87" s="38">
        <f t="shared" si="25"/>
        <v>2184</v>
      </c>
      <c r="J87" s="50">
        <f t="shared" si="26"/>
        <v>28</v>
      </c>
      <c r="K87" s="56"/>
      <c r="L87" s="56"/>
      <c r="M87" s="56"/>
      <c r="N87" s="59">
        <v>-4.7254071924999996</v>
      </c>
      <c r="O87" s="59">
        <v>-5.2719569444700003</v>
      </c>
      <c r="P87" s="59">
        <v>-3.3037290808709998</v>
      </c>
    </row>
    <row r="88" spans="1:16" s="42" customFormat="1">
      <c r="A88" s="48">
        <v>26520</v>
      </c>
      <c r="B88" s="49">
        <f t="shared" si="21"/>
        <v>1972</v>
      </c>
      <c r="C88" s="49">
        <f t="shared" si="22"/>
        <v>8</v>
      </c>
      <c r="D88" s="49">
        <f t="shared" si="23"/>
        <v>9</v>
      </c>
      <c r="E88" s="49">
        <f t="shared" si="24"/>
        <v>3</v>
      </c>
      <c r="F88" s="57">
        <v>-4.2014655151499998</v>
      </c>
      <c r="G88" s="57">
        <v>-4.6948361353000001</v>
      </c>
      <c r="H88" s="57">
        <v>-2.5716889220499999</v>
      </c>
      <c r="I88" s="49">
        <f t="shared" si="25"/>
        <v>2212</v>
      </c>
      <c r="J88" s="49">
        <f t="shared" si="26"/>
        <v>28</v>
      </c>
      <c r="K88" s="57"/>
      <c r="L88" s="57"/>
      <c r="M88" s="57"/>
      <c r="N88" s="60">
        <v>-4.2014655151499998</v>
      </c>
      <c r="O88" s="60">
        <v>-4.6948361353000001</v>
      </c>
      <c r="P88" s="60">
        <v>-2.5716889220499999</v>
      </c>
    </row>
    <row r="89" spans="1:16">
      <c r="A89" s="46">
        <v>26555</v>
      </c>
      <c r="B89" s="38">
        <f t="shared" si="21"/>
        <v>1972</v>
      </c>
      <c r="C89" s="38">
        <f t="shared" si="22"/>
        <v>9</v>
      </c>
      <c r="D89" s="38">
        <f t="shared" si="23"/>
        <v>13</v>
      </c>
      <c r="E89" s="38">
        <f t="shared" si="24"/>
        <v>3</v>
      </c>
      <c r="F89" s="56">
        <f t="shared" ref="F89:H90" si="33">($I$91-$I89)/($I$91-$I$88)*F$88+($I89-$I$88)/($I$91-$I$88)*F$91</f>
        <v>-3.8483898794571427</v>
      </c>
      <c r="G89" s="56">
        <f t="shared" si="33"/>
        <v>-4.5051628775035715</v>
      </c>
      <c r="H89" s="56">
        <f t="shared" si="33"/>
        <v>-2.3827431191396427</v>
      </c>
      <c r="I89" s="38">
        <f t="shared" si="25"/>
        <v>2247</v>
      </c>
      <c r="J89" s="50">
        <f t="shared" si="26"/>
        <v>35</v>
      </c>
      <c r="K89" s="56"/>
      <c r="L89" s="56"/>
      <c r="M89" s="56"/>
      <c r="N89" s="59">
        <v>-3.8483898794571427</v>
      </c>
      <c r="O89" s="59">
        <v>-4.5051628775035715</v>
      </c>
      <c r="P89" s="59">
        <v>-2.3827431191396427</v>
      </c>
    </row>
    <row r="90" spans="1:16">
      <c r="A90" s="46">
        <v>26583</v>
      </c>
      <c r="B90" s="38">
        <f t="shared" si="21"/>
        <v>1972</v>
      </c>
      <c r="C90" s="38">
        <f t="shared" si="22"/>
        <v>10</v>
      </c>
      <c r="D90" s="38">
        <f t="shared" si="23"/>
        <v>11</v>
      </c>
      <c r="E90" s="38">
        <f t="shared" si="24"/>
        <v>4</v>
      </c>
      <c r="F90" s="56">
        <f t="shared" si="33"/>
        <v>-3.5659293709028574</v>
      </c>
      <c r="G90" s="56">
        <f t="shared" si="33"/>
        <v>-4.3534242712664284</v>
      </c>
      <c r="H90" s="56">
        <f t="shared" si="33"/>
        <v>-2.2315864768113571</v>
      </c>
      <c r="I90" s="38">
        <f t="shared" si="25"/>
        <v>2275</v>
      </c>
      <c r="J90" s="50">
        <f t="shared" si="26"/>
        <v>28</v>
      </c>
      <c r="K90" s="56"/>
      <c r="L90" s="56"/>
      <c r="M90" s="56"/>
      <c r="N90" s="59">
        <v>-3.5659293709028574</v>
      </c>
      <c r="O90" s="59">
        <v>-4.3534242712664284</v>
      </c>
      <c r="P90" s="59">
        <v>-2.2315864768113571</v>
      </c>
    </row>
    <row r="91" spans="1:16" s="42" customFormat="1">
      <c r="A91" s="48">
        <v>26618</v>
      </c>
      <c r="B91" s="49">
        <f t="shared" si="21"/>
        <v>1972</v>
      </c>
      <c r="C91" s="49">
        <f t="shared" si="22"/>
        <v>11</v>
      </c>
      <c r="D91" s="49">
        <f t="shared" si="23"/>
        <v>15</v>
      </c>
      <c r="E91" s="49">
        <f t="shared" si="24"/>
        <v>4</v>
      </c>
      <c r="F91" s="57">
        <v>-3.21285373521</v>
      </c>
      <c r="G91" s="57">
        <v>-4.1637510134699998</v>
      </c>
      <c r="H91" s="57">
        <v>-2.0426406739009999</v>
      </c>
      <c r="I91" s="49">
        <f t="shared" si="25"/>
        <v>2310</v>
      </c>
      <c r="J91" s="49">
        <f t="shared" si="26"/>
        <v>35</v>
      </c>
      <c r="K91" s="57"/>
      <c r="L91" s="57"/>
      <c r="M91" s="57"/>
      <c r="N91" s="60">
        <v>-3.21285373521</v>
      </c>
      <c r="O91" s="60">
        <v>-4.1637510134699998</v>
      </c>
      <c r="P91" s="60">
        <v>-2.0426406739009999</v>
      </c>
    </row>
    <row r="92" spans="1:16">
      <c r="A92" s="46">
        <v>26646</v>
      </c>
      <c r="B92" s="38">
        <f t="shared" si="21"/>
        <v>1972</v>
      </c>
      <c r="C92" s="38">
        <f t="shared" si="22"/>
        <v>12</v>
      </c>
      <c r="D92" s="38">
        <f t="shared" si="23"/>
        <v>13</v>
      </c>
      <c r="E92" s="38">
        <f t="shared" si="24"/>
        <v>4</v>
      </c>
      <c r="F92" s="56">
        <f t="shared" ref="F92:H93" si="34">($I$94-$I92)/($I$94-$I$91)*F$91+($I92-$I$91)/($I$94-$I$91)*F$94</f>
        <v>-2.9977108366933329</v>
      </c>
      <c r="G92" s="56">
        <f t="shared" si="34"/>
        <v>-3.8180513894133328</v>
      </c>
      <c r="H92" s="56">
        <f t="shared" si="34"/>
        <v>-2.0453007617236665</v>
      </c>
      <c r="I92" s="38">
        <f t="shared" si="25"/>
        <v>2338</v>
      </c>
      <c r="J92" s="50">
        <f t="shared" si="26"/>
        <v>28</v>
      </c>
      <c r="K92" s="56"/>
      <c r="L92" s="56"/>
      <c r="M92" s="56"/>
      <c r="N92" s="59">
        <v>-2.9977108366933329</v>
      </c>
      <c r="O92" s="59">
        <v>-3.8180513894133328</v>
      </c>
      <c r="P92" s="59">
        <v>-2.0453007617236665</v>
      </c>
    </row>
    <row r="93" spans="1:16">
      <c r="A93" s="46">
        <v>26674</v>
      </c>
      <c r="B93" s="38">
        <f t="shared" si="21"/>
        <v>1973</v>
      </c>
      <c r="C93" s="38">
        <f t="shared" si="22"/>
        <v>1</v>
      </c>
      <c r="D93" s="38">
        <f t="shared" si="23"/>
        <v>10</v>
      </c>
      <c r="E93" s="38">
        <f t="shared" si="24"/>
        <v>1</v>
      </c>
      <c r="F93" s="56">
        <f t="shared" si="34"/>
        <v>-2.7825679381766664</v>
      </c>
      <c r="G93" s="56">
        <f t="shared" si="34"/>
        <v>-3.4723517653566662</v>
      </c>
      <c r="H93" s="56">
        <f t="shared" si="34"/>
        <v>-2.0479608495463331</v>
      </c>
      <c r="I93" s="38">
        <f t="shared" si="25"/>
        <v>2366</v>
      </c>
      <c r="J93" s="50">
        <f t="shared" si="26"/>
        <v>28</v>
      </c>
      <c r="K93" s="56"/>
      <c r="L93" s="56"/>
      <c r="M93" s="56"/>
      <c r="N93" s="59">
        <v>-2.7825679381766664</v>
      </c>
      <c r="O93" s="59">
        <v>-3.4723517653566662</v>
      </c>
      <c r="P93" s="59">
        <v>-2.0479608495463331</v>
      </c>
    </row>
    <row r="94" spans="1:16" s="42" customFormat="1">
      <c r="A94" s="48">
        <v>26702</v>
      </c>
      <c r="B94" s="49">
        <f t="shared" si="21"/>
        <v>1973</v>
      </c>
      <c r="C94" s="49">
        <f t="shared" si="22"/>
        <v>2</v>
      </c>
      <c r="D94" s="49">
        <f t="shared" si="23"/>
        <v>7</v>
      </c>
      <c r="E94" s="49">
        <f t="shared" si="24"/>
        <v>1</v>
      </c>
      <c r="F94" s="57">
        <v>-2.5674250396599998</v>
      </c>
      <c r="G94" s="57">
        <v>-3.1266521413000001</v>
      </c>
      <c r="H94" s="57">
        <v>-2.0506209373690001</v>
      </c>
      <c r="I94" s="49">
        <f t="shared" si="25"/>
        <v>2394</v>
      </c>
      <c r="J94" s="49">
        <f t="shared" si="26"/>
        <v>28</v>
      </c>
      <c r="K94" s="57"/>
      <c r="L94" s="57"/>
      <c r="M94" s="57"/>
      <c r="N94" s="60">
        <v>-2.5674250396599998</v>
      </c>
      <c r="O94" s="60">
        <v>-3.1266521413000001</v>
      </c>
      <c r="P94" s="60">
        <v>-2.0506209373690001</v>
      </c>
    </row>
    <row r="95" spans="1:16">
      <c r="A95" s="46">
        <v>26737</v>
      </c>
      <c r="B95" s="38">
        <f t="shared" si="21"/>
        <v>1973</v>
      </c>
      <c r="C95" s="38">
        <f t="shared" si="22"/>
        <v>3</v>
      </c>
      <c r="D95" s="38">
        <f t="shared" si="23"/>
        <v>14</v>
      </c>
      <c r="E95" s="38">
        <f t="shared" si="24"/>
        <v>1</v>
      </c>
      <c r="F95" s="56">
        <f t="shared" ref="F95:H96" si="35">($I$97-$I95)/($I$97-$I$94)*F$94+($I95-$I$94)/($I$97-$I$94)*F$97</f>
        <v>-2.3300870479023077</v>
      </c>
      <c r="G95" s="56">
        <f t="shared" si="35"/>
        <v>-2.8417489494923078</v>
      </c>
      <c r="H95" s="56">
        <f t="shared" si="35"/>
        <v>-2.3745259825536156</v>
      </c>
      <c r="I95" s="38">
        <f t="shared" si="25"/>
        <v>2429</v>
      </c>
      <c r="J95" s="50">
        <f t="shared" si="26"/>
        <v>35</v>
      </c>
      <c r="K95" s="56"/>
      <c r="L95" s="56"/>
      <c r="M95" s="56"/>
      <c r="N95" s="59">
        <v>-2.3300870479023077</v>
      </c>
      <c r="O95" s="59">
        <v>-2.8417489494923078</v>
      </c>
      <c r="P95" s="59">
        <v>-2.3745259825536156</v>
      </c>
    </row>
    <row r="96" spans="1:16">
      <c r="A96" s="46">
        <v>26765</v>
      </c>
      <c r="B96" s="38">
        <f t="shared" si="21"/>
        <v>1973</v>
      </c>
      <c r="C96" s="38">
        <f t="shared" si="22"/>
        <v>4</v>
      </c>
      <c r="D96" s="38">
        <f t="shared" si="23"/>
        <v>11</v>
      </c>
      <c r="E96" s="38">
        <f t="shared" si="24"/>
        <v>2</v>
      </c>
      <c r="F96" s="56">
        <f t="shared" si="35"/>
        <v>-2.1402166544961538</v>
      </c>
      <c r="G96" s="56">
        <f t="shared" si="35"/>
        <v>-2.6138263960461536</v>
      </c>
      <c r="H96" s="56">
        <f t="shared" si="35"/>
        <v>-2.6336500187013074</v>
      </c>
      <c r="I96" s="38">
        <f t="shared" si="25"/>
        <v>2457</v>
      </c>
      <c r="J96" s="50">
        <f t="shared" si="26"/>
        <v>28</v>
      </c>
      <c r="K96" s="56"/>
      <c r="L96" s="56"/>
      <c r="M96" s="56"/>
      <c r="N96" s="59">
        <v>-2.1402166544961538</v>
      </c>
      <c r="O96" s="59">
        <v>-2.6138263960461536</v>
      </c>
      <c r="P96" s="59">
        <v>-2.6336500187013074</v>
      </c>
    </row>
    <row r="97" spans="1:16" s="42" customFormat="1">
      <c r="A97" s="48">
        <v>26793</v>
      </c>
      <c r="B97" s="49">
        <f t="shared" si="21"/>
        <v>1973</v>
      </c>
      <c r="C97" s="49">
        <f t="shared" si="22"/>
        <v>5</v>
      </c>
      <c r="D97" s="49">
        <f t="shared" si="23"/>
        <v>9</v>
      </c>
      <c r="E97" s="49">
        <f t="shared" si="24"/>
        <v>2</v>
      </c>
      <c r="F97" s="57">
        <v>-1.95034626109</v>
      </c>
      <c r="G97" s="57">
        <v>-2.3859038425999999</v>
      </c>
      <c r="H97" s="57">
        <v>-2.8927740548489997</v>
      </c>
      <c r="I97" s="49">
        <f t="shared" si="25"/>
        <v>2485</v>
      </c>
      <c r="J97" s="49">
        <f t="shared" si="26"/>
        <v>28</v>
      </c>
      <c r="K97" s="57"/>
      <c r="L97" s="57"/>
      <c r="M97" s="57"/>
      <c r="N97" s="60">
        <v>-1.95034626109</v>
      </c>
      <c r="O97" s="60">
        <v>-2.3859038425999999</v>
      </c>
      <c r="P97" s="60">
        <v>-2.8927740548489997</v>
      </c>
    </row>
    <row r="98" spans="1:16">
      <c r="A98" s="46">
        <v>26828</v>
      </c>
      <c r="B98" s="38">
        <f t="shared" si="21"/>
        <v>1973</v>
      </c>
      <c r="C98" s="38">
        <f t="shared" si="22"/>
        <v>6</v>
      </c>
      <c r="D98" s="38">
        <f t="shared" si="23"/>
        <v>13</v>
      </c>
      <c r="E98" s="38">
        <f t="shared" si="24"/>
        <v>2</v>
      </c>
      <c r="F98" s="56">
        <f t="shared" ref="F98:H99" si="36">($I$100-$I98)/($I$100-$I$97)*F$97+($I98-$I$97)/($I$100-$I$97)*F$100</f>
        <v>-2.2200518425149998</v>
      </c>
      <c r="G98" s="56">
        <f t="shared" si="36"/>
        <v>-2.4394157192107144</v>
      </c>
      <c r="H98" s="56">
        <f t="shared" si="36"/>
        <v>-3.4565740646647143</v>
      </c>
      <c r="I98" s="38">
        <f t="shared" si="25"/>
        <v>2520</v>
      </c>
      <c r="J98" s="50">
        <f t="shared" si="26"/>
        <v>35</v>
      </c>
      <c r="K98" s="56"/>
      <c r="L98" s="56"/>
      <c r="M98" s="56"/>
      <c r="N98" s="59">
        <v>-2.2200518425149998</v>
      </c>
      <c r="O98" s="59">
        <v>-2.4394157192107144</v>
      </c>
      <c r="P98" s="59">
        <v>-3.4565740646647143</v>
      </c>
    </row>
    <row r="99" spans="1:16">
      <c r="A99" s="46">
        <v>26856</v>
      </c>
      <c r="B99" s="38">
        <f t="shared" si="21"/>
        <v>1973</v>
      </c>
      <c r="C99" s="38">
        <f t="shared" si="22"/>
        <v>7</v>
      </c>
      <c r="D99" s="38">
        <f t="shared" si="23"/>
        <v>11</v>
      </c>
      <c r="E99" s="38">
        <f t="shared" si="24"/>
        <v>3</v>
      </c>
      <c r="F99" s="56">
        <f t="shared" si="36"/>
        <v>-2.4358163076550001</v>
      </c>
      <c r="G99" s="56">
        <f t="shared" si="36"/>
        <v>-2.4822252204992861</v>
      </c>
      <c r="H99" s="56">
        <f t="shared" si="36"/>
        <v>-3.9076140725172861</v>
      </c>
      <c r="I99" s="38">
        <f t="shared" si="25"/>
        <v>2548</v>
      </c>
      <c r="J99" s="50">
        <f t="shared" si="26"/>
        <v>28</v>
      </c>
      <c r="K99" s="56"/>
      <c r="L99" s="56"/>
      <c r="M99" s="56"/>
      <c r="N99" s="59">
        <v>-2.4358163076550001</v>
      </c>
      <c r="O99" s="59">
        <v>-2.4822252204992861</v>
      </c>
      <c r="P99" s="59">
        <v>-3.9076140725172861</v>
      </c>
    </row>
    <row r="100" spans="1:16" s="42" customFormat="1">
      <c r="A100" s="48">
        <v>26891</v>
      </c>
      <c r="B100" s="49">
        <f t="shared" si="21"/>
        <v>1973</v>
      </c>
      <c r="C100" s="49">
        <f t="shared" si="22"/>
        <v>8</v>
      </c>
      <c r="D100" s="49">
        <f t="shared" si="23"/>
        <v>15</v>
      </c>
      <c r="E100" s="49">
        <f t="shared" si="24"/>
        <v>3</v>
      </c>
      <c r="F100" s="57">
        <v>-2.7055218890799999</v>
      </c>
      <c r="G100" s="57">
        <v>-2.5357370971100002</v>
      </c>
      <c r="H100" s="57">
        <v>-4.4714140823330002</v>
      </c>
      <c r="I100" s="49">
        <f t="shared" si="25"/>
        <v>2583</v>
      </c>
      <c r="J100" s="49">
        <f t="shared" si="26"/>
        <v>35</v>
      </c>
      <c r="K100" s="57"/>
      <c r="L100" s="57"/>
      <c r="M100" s="57"/>
      <c r="N100" s="60">
        <v>-2.7055218890799999</v>
      </c>
      <c r="O100" s="60">
        <v>-2.5357370971100002</v>
      </c>
      <c r="P100" s="60">
        <v>-4.4714140823330002</v>
      </c>
    </row>
    <row r="101" spans="1:16">
      <c r="A101" s="46">
        <v>26919</v>
      </c>
      <c r="B101" s="38">
        <f t="shared" si="21"/>
        <v>1973</v>
      </c>
      <c r="C101" s="38">
        <f t="shared" si="22"/>
        <v>9</v>
      </c>
      <c r="D101" s="38">
        <f t="shared" si="23"/>
        <v>12</v>
      </c>
      <c r="E101" s="38">
        <f t="shared" si="24"/>
        <v>3</v>
      </c>
      <c r="F101" s="56">
        <f t="shared" ref="F101:H102" si="37">($I$103-$I101)/($I$103-$I$100)*F$100+($I101-$I$100)/($I$103-$I$100)*F$103</f>
        <v>-2.7565178009261539</v>
      </c>
      <c r="G101" s="56">
        <f t="shared" si="37"/>
        <v>-2.6025992564515383</v>
      </c>
      <c r="H101" s="56">
        <f t="shared" si="37"/>
        <v>-4.3800430219536155</v>
      </c>
      <c r="I101" s="38">
        <f t="shared" si="25"/>
        <v>2611</v>
      </c>
      <c r="J101" s="50">
        <f t="shared" si="26"/>
        <v>28</v>
      </c>
      <c r="K101" s="56"/>
      <c r="L101" s="56"/>
      <c r="M101" s="56"/>
      <c r="N101" s="59">
        <v>-2.7565178009261539</v>
      </c>
      <c r="O101" s="59">
        <v>-2.6025992564515383</v>
      </c>
      <c r="P101" s="59">
        <v>-4.3800430219536155</v>
      </c>
    </row>
    <row r="102" spans="1:16">
      <c r="A102" s="46">
        <v>26947</v>
      </c>
      <c r="B102" s="38">
        <f t="shared" si="21"/>
        <v>1973</v>
      </c>
      <c r="C102" s="38">
        <f t="shared" si="22"/>
        <v>10</v>
      </c>
      <c r="D102" s="38">
        <f t="shared" si="23"/>
        <v>10</v>
      </c>
      <c r="E102" s="38">
        <f t="shared" si="24"/>
        <v>4</v>
      </c>
      <c r="F102" s="56">
        <f t="shared" si="37"/>
        <v>-2.807513712772308</v>
      </c>
      <c r="G102" s="56">
        <f t="shared" si="37"/>
        <v>-2.6694614157930769</v>
      </c>
      <c r="H102" s="56">
        <f t="shared" si="37"/>
        <v>-4.2886719615742308</v>
      </c>
      <c r="I102" s="38">
        <f t="shared" si="25"/>
        <v>2639</v>
      </c>
      <c r="J102" s="50">
        <f t="shared" si="26"/>
        <v>28</v>
      </c>
      <c r="K102" s="56"/>
      <c r="L102" s="56"/>
      <c r="M102" s="56"/>
      <c r="N102" s="59">
        <v>-2.807513712772308</v>
      </c>
      <c r="O102" s="59">
        <v>-2.6694614157930769</v>
      </c>
      <c r="P102" s="59">
        <v>-4.2886719615742308</v>
      </c>
    </row>
    <row r="103" spans="1:16" s="42" customFormat="1">
      <c r="A103" s="48">
        <v>26982</v>
      </c>
      <c r="B103" s="49">
        <f t="shared" si="21"/>
        <v>1973</v>
      </c>
      <c r="C103" s="49">
        <f t="shared" si="22"/>
        <v>11</v>
      </c>
      <c r="D103" s="49">
        <f t="shared" si="23"/>
        <v>14</v>
      </c>
      <c r="E103" s="49">
        <f t="shared" si="24"/>
        <v>4</v>
      </c>
      <c r="F103" s="57">
        <v>-2.8712586025800002</v>
      </c>
      <c r="G103" s="57">
        <v>-2.75303911497</v>
      </c>
      <c r="H103" s="57">
        <v>-4.1744581361000002</v>
      </c>
      <c r="I103" s="49">
        <f t="shared" si="25"/>
        <v>2674</v>
      </c>
      <c r="J103" s="49">
        <f t="shared" si="26"/>
        <v>35</v>
      </c>
      <c r="K103" s="57"/>
      <c r="L103" s="57"/>
      <c r="M103" s="57"/>
      <c r="N103" s="60">
        <v>-2.8712586025800002</v>
      </c>
      <c r="O103" s="60">
        <v>-2.75303911497</v>
      </c>
      <c r="P103" s="60">
        <v>-4.1744581361000002</v>
      </c>
    </row>
    <row r="104" spans="1:16">
      <c r="A104" s="46">
        <v>27010</v>
      </c>
      <c r="B104" s="38">
        <f t="shared" si="21"/>
        <v>1973</v>
      </c>
      <c r="C104" s="38">
        <f t="shared" si="22"/>
        <v>12</v>
      </c>
      <c r="D104" s="38">
        <f t="shared" si="23"/>
        <v>12</v>
      </c>
      <c r="E104" s="38">
        <f t="shared" si="24"/>
        <v>4</v>
      </c>
      <c r="F104" s="56">
        <f t="shared" ref="F104:H105" si="38">($I$106-$I104)/($I$106-$I$103)*F$103+($I104-$I$103)/($I$106-$I$103)*F$106</f>
        <v>-3.2488348111707692</v>
      </c>
      <c r="G104" s="56">
        <f t="shared" si="38"/>
        <v>-2.6238207411638461</v>
      </c>
      <c r="H104" s="56">
        <f t="shared" si="38"/>
        <v>-4.7818895738486153</v>
      </c>
      <c r="I104" s="38">
        <f t="shared" si="25"/>
        <v>2702</v>
      </c>
      <c r="J104" s="50">
        <f t="shared" si="26"/>
        <v>28</v>
      </c>
      <c r="K104" s="56"/>
      <c r="L104" s="56"/>
      <c r="M104" s="56"/>
      <c r="N104" s="59">
        <v>-3.2488348111707692</v>
      </c>
      <c r="O104" s="59">
        <v>-2.6238207411638461</v>
      </c>
      <c r="P104" s="59">
        <v>-4.7818895738486153</v>
      </c>
    </row>
    <row r="105" spans="1:16">
      <c r="A105" s="46">
        <v>27045</v>
      </c>
      <c r="B105" s="38">
        <f t="shared" si="21"/>
        <v>1974</v>
      </c>
      <c r="C105" s="38">
        <f t="shared" si="22"/>
        <v>1</v>
      </c>
      <c r="D105" s="38">
        <f t="shared" si="23"/>
        <v>16</v>
      </c>
      <c r="E105" s="38">
        <f t="shared" si="24"/>
        <v>1</v>
      </c>
      <c r="F105" s="56">
        <f t="shared" si="38"/>
        <v>-3.7208050719092309</v>
      </c>
      <c r="G105" s="56">
        <f t="shared" si="38"/>
        <v>-2.4622977739061538</v>
      </c>
      <c r="H105" s="56">
        <f t="shared" si="38"/>
        <v>-5.5411788710343846</v>
      </c>
      <c r="I105" s="38">
        <f t="shared" si="25"/>
        <v>2737</v>
      </c>
      <c r="J105" s="50">
        <f t="shared" si="26"/>
        <v>35</v>
      </c>
      <c r="K105" s="56"/>
      <c r="L105" s="56"/>
      <c r="M105" s="56"/>
      <c r="N105" s="59">
        <v>-3.7208050719092309</v>
      </c>
      <c r="O105" s="59">
        <v>-2.4622977739061538</v>
      </c>
      <c r="P105" s="59">
        <v>-5.5411788710343846</v>
      </c>
    </row>
    <row r="106" spans="1:16" s="42" customFormat="1">
      <c r="A106" s="48">
        <v>27073</v>
      </c>
      <c r="B106" s="49">
        <f t="shared" si="21"/>
        <v>1974</v>
      </c>
      <c r="C106" s="49">
        <f t="shared" si="22"/>
        <v>2</v>
      </c>
      <c r="D106" s="49">
        <f t="shared" si="23"/>
        <v>13</v>
      </c>
      <c r="E106" s="49">
        <f t="shared" si="24"/>
        <v>1</v>
      </c>
      <c r="F106" s="57">
        <v>-4.0983812804999999</v>
      </c>
      <c r="G106" s="57">
        <v>-2.3330794000999999</v>
      </c>
      <c r="H106" s="57">
        <v>-6.1486103087829997</v>
      </c>
      <c r="I106" s="49">
        <f t="shared" si="25"/>
        <v>2765</v>
      </c>
      <c r="J106" s="49">
        <f t="shared" si="26"/>
        <v>28</v>
      </c>
      <c r="K106" s="57"/>
      <c r="L106" s="57"/>
      <c r="M106" s="57"/>
      <c r="N106" s="60">
        <v>-4.0983812804999999</v>
      </c>
      <c r="O106" s="60">
        <v>-2.3330794000999999</v>
      </c>
      <c r="P106" s="60">
        <v>-6.1486103087829997</v>
      </c>
    </row>
    <row r="107" spans="1:16">
      <c r="A107" s="46">
        <v>27101</v>
      </c>
      <c r="B107" s="38">
        <f t="shared" si="21"/>
        <v>1974</v>
      </c>
      <c r="C107" s="38">
        <f t="shared" si="22"/>
        <v>3</v>
      </c>
      <c r="D107" s="38">
        <f t="shared" si="23"/>
        <v>13</v>
      </c>
      <c r="E107" s="38">
        <f t="shared" si="24"/>
        <v>1</v>
      </c>
      <c r="F107" s="56">
        <f t="shared" ref="F107:H108" si="39">($I$109-$I107)/($I$109-$I$106)*F$106+($I107-$I$106)/($I$109-$I$106)*F$109</f>
        <v>-4.6397591162846155</v>
      </c>
      <c r="G107" s="56">
        <f t="shared" si="39"/>
        <v>-3.0863292198692305</v>
      </c>
      <c r="H107" s="56">
        <f t="shared" si="39"/>
        <v>-6.3739531034211536</v>
      </c>
      <c r="I107" s="38">
        <f t="shared" si="25"/>
        <v>2793</v>
      </c>
      <c r="J107" s="50">
        <f t="shared" si="26"/>
        <v>28</v>
      </c>
      <c r="K107" s="56"/>
      <c r="L107" s="56"/>
      <c r="M107" s="56"/>
      <c r="N107" s="59">
        <v>-4.6397591162846155</v>
      </c>
      <c r="O107" s="59">
        <v>-3.0863292198692305</v>
      </c>
      <c r="P107" s="59">
        <v>-6.3739531034211536</v>
      </c>
    </row>
    <row r="108" spans="1:16">
      <c r="A108" s="46">
        <v>27129</v>
      </c>
      <c r="B108" s="38">
        <f t="shared" si="21"/>
        <v>1974</v>
      </c>
      <c r="C108" s="38">
        <f t="shared" si="22"/>
        <v>4</v>
      </c>
      <c r="D108" s="38">
        <f t="shared" si="23"/>
        <v>10</v>
      </c>
      <c r="E108" s="38">
        <f t="shared" si="24"/>
        <v>2</v>
      </c>
      <c r="F108" s="56">
        <f t="shared" si="39"/>
        <v>-5.181136952069231</v>
      </c>
      <c r="G108" s="56">
        <f t="shared" si="39"/>
        <v>-3.8395790396384619</v>
      </c>
      <c r="H108" s="56">
        <f t="shared" si="39"/>
        <v>-6.5992958980593084</v>
      </c>
      <c r="I108" s="38">
        <f t="shared" si="25"/>
        <v>2821</v>
      </c>
      <c r="J108" s="50">
        <f t="shared" si="26"/>
        <v>28</v>
      </c>
      <c r="K108" s="56"/>
      <c r="L108" s="56"/>
      <c r="M108" s="56"/>
      <c r="N108" s="59">
        <v>-5.181136952069231</v>
      </c>
      <c r="O108" s="59">
        <v>-3.8395790396384619</v>
      </c>
      <c r="P108" s="59">
        <v>-6.5992958980593084</v>
      </c>
    </row>
    <row r="109" spans="1:16" s="42" customFormat="1">
      <c r="A109" s="48">
        <v>27164</v>
      </c>
      <c r="B109" s="49">
        <f t="shared" si="21"/>
        <v>1974</v>
      </c>
      <c r="C109" s="49">
        <f t="shared" si="22"/>
        <v>5</v>
      </c>
      <c r="D109" s="49">
        <f t="shared" si="23"/>
        <v>15</v>
      </c>
      <c r="E109" s="49">
        <f t="shared" si="24"/>
        <v>2</v>
      </c>
      <c r="F109" s="57">
        <v>-5.8578592468000004</v>
      </c>
      <c r="G109" s="57">
        <v>-4.7811413143500001</v>
      </c>
      <c r="H109" s="57">
        <v>-6.8809743913570003</v>
      </c>
      <c r="I109" s="49">
        <f t="shared" si="25"/>
        <v>2856</v>
      </c>
      <c r="J109" s="49">
        <f t="shared" si="26"/>
        <v>35</v>
      </c>
      <c r="K109" s="57"/>
      <c r="L109" s="57"/>
      <c r="M109" s="57"/>
      <c r="N109" s="60">
        <v>-5.8578592468000004</v>
      </c>
      <c r="O109" s="60">
        <v>-4.7811413143500001</v>
      </c>
      <c r="P109" s="60">
        <v>-6.8809743913570003</v>
      </c>
    </row>
    <row r="110" spans="1:16">
      <c r="A110" s="46">
        <v>27192</v>
      </c>
      <c r="B110" s="38">
        <f t="shared" si="21"/>
        <v>1974</v>
      </c>
      <c r="C110" s="38">
        <f t="shared" si="22"/>
        <v>6</v>
      </c>
      <c r="D110" s="38">
        <f t="shared" si="23"/>
        <v>12</v>
      </c>
      <c r="E110" s="38">
        <f t="shared" si="24"/>
        <v>2</v>
      </c>
      <c r="F110" s="56">
        <f t="shared" ref="F110:H111" si="40">($I$112-$I110)/($I$112-$I$109)*F$109+($I110-$I$109)/($I$112-$I$109)*F$112</f>
        <v>-6.3079858412369232</v>
      </c>
      <c r="G110" s="56">
        <f t="shared" si="40"/>
        <v>-5.2311248443284617</v>
      </c>
      <c r="H110" s="56">
        <f t="shared" si="40"/>
        <v>-8.2166569865877683</v>
      </c>
      <c r="I110" s="38">
        <f t="shared" si="25"/>
        <v>2884</v>
      </c>
      <c r="J110" s="50">
        <f t="shared" si="26"/>
        <v>28</v>
      </c>
      <c r="K110" s="56"/>
      <c r="L110" s="56"/>
      <c r="M110" s="56"/>
      <c r="N110" s="59">
        <v>-6.3079858412369232</v>
      </c>
      <c r="O110" s="59">
        <v>-5.2311248443284617</v>
      </c>
      <c r="P110" s="59">
        <v>-8.2166569865877683</v>
      </c>
    </row>
    <row r="111" spans="1:16">
      <c r="A111" s="46">
        <v>27220</v>
      </c>
      <c r="B111" s="38">
        <f t="shared" si="21"/>
        <v>1974</v>
      </c>
      <c r="C111" s="38">
        <f t="shared" si="22"/>
        <v>7</v>
      </c>
      <c r="D111" s="38">
        <f t="shared" si="23"/>
        <v>10</v>
      </c>
      <c r="E111" s="38">
        <f t="shared" si="24"/>
        <v>3</v>
      </c>
      <c r="F111" s="56">
        <f t="shared" si="40"/>
        <v>-6.758112435673846</v>
      </c>
      <c r="G111" s="56">
        <f t="shared" si="40"/>
        <v>-5.6811083743069233</v>
      </c>
      <c r="H111" s="56">
        <f t="shared" si="40"/>
        <v>-9.5523395818185382</v>
      </c>
      <c r="I111" s="38">
        <f t="shared" si="25"/>
        <v>2912</v>
      </c>
      <c r="J111" s="50">
        <f t="shared" si="26"/>
        <v>28</v>
      </c>
      <c r="K111" s="56"/>
      <c r="L111" s="56"/>
      <c r="M111" s="56"/>
      <c r="N111" s="59">
        <v>-6.758112435673846</v>
      </c>
      <c r="O111" s="59">
        <v>-5.6811083743069233</v>
      </c>
      <c r="P111" s="59">
        <v>-9.5523395818185382</v>
      </c>
    </row>
    <row r="112" spans="1:16" s="42" customFormat="1">
      <c r="A112" s="48">
        <v>27255</v>
      </c>
      <c r="B112" s="49">
        <f t="shared" si="21"/>
        <v>1974</v>
      </c>
      <c r="C112" s="49">
        <f t="shared" si="22"/>
        <v>8</v>
      </c>
      <c r="D112" s="49">
        <f t="shared" si="23"/>
        <v>14</v>
      </c>
      <c r="E112" s="49">
        <f t="shared" si="24"/>
        <v>3</v>
      </c>
      <c r="F112" s="57">
        <v>-7.3207706787199998</v>
      </c>
      <c r="G112" s="57">
        <v>-6.24358778678</v>
      </c>
      <c r="H112" s="57">
        <v>-11.221942825856999</v>
      </c>
      <c r="I112" s="49">
        <f t="shared" si="25"/>
        <v>2947</v>
      </c>
      <c r="J112" s="49">
        <f t="shared" si="26"/>
        <v>35</v>
      </c>
      <c r="K112" s="57"/>
      <c r="L112" s="57"/>
      <c r="M112" s="57"/>
      <c r="N112" s="60">
        <v>-7.3207706787199998</v>
      </c>
      <c r="O112" s="60">
        <v>-6.24358778678</v>
      </c>
      <c r="P112" s="60">
        <v>-11.221942825856999</v>
      </c>
    </row>
    <row r="113" spans="1:16">
      <c r="A113" s="46">
        <v>27276</v>
      </c>
      <c r="B113" s="38">
        <f t="shared" si="21"/>
        <v>1974</v>
      </c>
      <c r="C113" s="38">
        <f t="shared" si="22"/>
        <v>9</v>
      </c>
      <c r="D113" s="38">
        <f t="shared" si="23"/>
        <v>4</v>
      </c>
      <c r="E113" s="38">
        <f t="shared" si="24"/>
        <v>3</v>
      </c>
      <c r="F113" s="56">
        <f t="shared" ref="F113:H114" si="41">($I$115-$I113)/($I$115-$I$112)*F$112+($I113-$I$112)/($I$115-$I$112)*F$115</f>
        <v>-8.0461916539076928</v>
      </c>
      <c r="G113" s="56">
        <f t="shared" si="41"/>
        <v>-6.6629745858292306</v>
      </c>
      <c r="H113" s="56">
        <f t="shared" si="41"/>
        <v>-11.897596139514462</v>
      </c>
      <c r="I113" s="38">
        <f t="shared" si="25"/>
        <v>2968</v>
      </c>
      <c r="J113" s="50">
        <f t="shared" si="26"/>
        <v>21</v>
      </c>
      <c r="K113" s="56"/>
      <c r="L113" s="56"/>
      <c r="M113" s="56"/>
      <c r="N113" s="59">
        <v>-8.0461916539076928</v>
      </c>
      <c r="O113" s="59">
        <v>-6.6629745858292306</v>
      </c>
      <c r="P113" s="59">
        <v>-11.897596139514462</v>
      </c>
    </row>
    <row r="114" spans="1:16">
      <c r="A114" s="46">
        <v>27311</v>
      </c>
      <c r="B114" s="38">
        <f t="shared" si="21"/>
        <v>1974</v>
      </c>
      <c r="C114" s="38">
        <f t="shared" si="22"/>
        <v>10</v>
      </c>
      <c r="D114" s="38">
        <f t="shared" si="23"/>
        <v>9</v>
      </c>
      <c r="E114" s="38">
        <f t="shared" si="24"/>
        <v>4</v>
      </c>
      <c r="F114" s="56">
        <f t="shared" si="41"/>
        <v>-9.2552266125538463</v>
      </c>
      <c r="G114" s="56">
        <f t="shared" si="41"/>
        <v>-7.3619525842446158</v>
      </c>
      <c r="H114" s="56">
        <f t="shared" si="41"/>
        <v>-13.023684995610232</v>
      </c>
      <c r="I114" s="38">
        <f t="shared" si="25"/>
        <v>3003</v>
      </c>
      <c r="J114" s="50">
        <f t="shared" si="26"/>
        <v>35</v>
      </c>
      <c r="K114" s="56"/>
      <c r="L114" s="56"/>
      <c r="M114" s="56"/>
      <c r="N114" s="59">
        <v>-9.2552266125538463</v>
      </c>
      <c r="O114" s="59">
        <v>-7.3619525842446158</v>
      </c>
      <c r="P114" s="59">
        <v>-13.023684995610232</v>
      </c>
    </row>
    <row r="115" spans="1:16" s="42" customFormat="1">
      <c r="A115" s="48">
        <v>27346</v>
      </c>
      <c r="B115" s="49">
        <f t="shared" si="21"/>
        <v>1974</v>
      </c>
      <c r="C115" s="49">
        <f t="shared" si="22"/>
        <v>11</v>
      </c>
      <c r="D115" s="49">
        <f t="shared" si="23"/>
        <v>13</v>
      </c>
      <c r="E115" s="49">
        <f t="shared" si="24"/>
        <v>4</v>
      </c>
      <c r="F115" s="57">
        <v>-10.4642615712</v>
      </c>
      <c r="G115" s="57">
        <v>-8.0609305826599993</v>
      </c>
      <c r="H115" s="57">
        <v>-14.149773851706</v>
      </c>
      <c r="I115" s="49">
        <f t="shared" si="25"/>
        <v>3038</v>
      </c>
      <c r="J115" s="49">
        <f t="shared" si="26"/>
        <v>35</v>
      </c>
      <c r="K115" s="57"/>
      <c r="L115" s="57"/>
      <c r="M115" s="57"/>
      <c r="N115" s="60">
        <v>-10.4642615712</v>
      </c>
      <c r="O115" s="60">
        <v>-8.0609305826599993</v>
      </c>
      <c r="P115" s="60">
        <v>-14.149773851706</v>
      </c>
    </row>
    <row r="116" spans="1:16">
      <c r="A116" s="46">
        <v>27374</v>
      </c>
      <c r="B116" s="38">
        <f t="shared" si="21"/>
        <v>1974</v>
      </c>
      <c r="C116" s="38">
        <f t="shared" si="22"/>
        <v>12</v>
      </c>
      <c r="D116" s="38">
        <f t="shared" si="23"/>
        <v>11</v>
      </c>
      <c r="E116" s="38">
        <f t="shared" si="24"/>
        <v>4</v>
      </c>
      <c r="F116" s="56">
        <f t="shared" ref="F116:H117" si="42">($I$118-$I116)/($I$118-$I$115)*F$115+($I116-$I$115)/($I$118-$I$115)*F$118</f>
        <v>-11.841212838267692</v>
      </c>
      <c r="G116" s="56">
        <f t="shared" si="42"/>
        <v>-9.0216695914107685</v>
      </c>
      <c r="H116" s="56">
        <f t="shared" si="42"/>
        <v>-14.709117150029384</v>
      </c>
      <c r="I116" s="38">
        <f t="shared" si="25"/>
        <v>3066</v>
      </c>
      <c r="J116" s="50">
        <f t="shared" si="26"/>
        <v>28</v>
      </c>
      <c r="K116" s="56"/>
      <c r="L116" s="56"/>
      <c r="M116" s="56"/>
      <c r="N116" s="59">
        <v>-11.841212838267692</v>
      </c>
      <c r="O116" s="59">
        <v>-9.0216695914107685</v>
      </c>
      <c r="P116" s="59">
        <v>-14.709117150029384</v>
      </c>
    </row>
    <row r="117" spans="1:16">
      <c r="A117" s="46">
        <v>27409</v>
      </c>
      <c r="B117" s="38">
        <f t="shared" si="21"/>
        <v>1975</v>
      </c>
      <c r="C117" s="38">
        <f t="shared" si="22"/>
        <v>1</v>
      </c>
      <c r="D117" s="38">
        <f t="shared" si="23"/>
        <v>15</v>
      </c>
      <c r="E117" s="38">
        <f t="shared" si="24"/>
        <v>1</v>
      </c>
      <c r="F117" s="56">
        <f t="shared" si="42"/>
        <v>-13.562401922102307</v>
      </c>
      <c r="G117" s="56">
        <f t="shared" si="42"/>
        <v>-10.22259335234923</v>
      </c>
      <c r="H117" s="56">
        <f t="shared" si="42"/>
        <v>-15.408296272933615</v>
      </c>
      <c r="I117" s="38">
        <f t="shared" si="25"/>
        <v>3101</v>
      </c>
      <c r="J117" s="50">
        <f t="shared" si="26"/>
        <v>35</v>
      </c>
      <c r="K117" s="56"/>
      <c r="L117" s="56"/>
      <c r="M117" s="56"/>
      <c r="N117" s="59">
        <v>-13.562401922102307</v>
      </c>
      <c r="O117" s="59">
        <v>-10.22259335234923</v>
      </c>
      <c r="P117" s="59">
        <v>-15.408296272933615</v>
      </c>
    </row>
    <row r="118" spans="1:16" s="42" customFormat="1">
      <c r="A118" s="48">
        <v>27437</v>
      </c>
      <c r="B118" s="49">
        <f t="shared" si="21"/>
        <v>1975</v>
      </c>
      <c r="C118" s="49">
        <f t="shared" si="22"/>
        <v>2</v>
      </c>
      <c r="D118" s="49">
        <f t="shared" si="23"/>
        <v>12</v>
      </c>
      <c r="E118" s="49">
        <f t="shared" si="24"/>
        <v>1</v>
      </c>
      <c r="F118" s="57">
        <v>-14.939353189169999</v>
      </c>
      <c r="G118" s="57">
        <v>-11.1833323611</v>
      </c>
      <c r="H118" s="57">
        <v>-15.967639571256999</v>
      </c>
      <c r="I118" s="49">
        <f t="shared" si="25"/>
        <v>3129</v>
      </c>
      <c r="J118" s="49">
        <f t="shared" si="26"/>
        <v>28</v>
      </c>
      <c r="K118" s="57"/>
      <c r="L118" s="57"/>
      <c r="M118" s="57"/>
      <c r="N118" s="60">
        <v>-14.939353189169999</v>
      </c>
      <c r="O118" s="60">
        <v>-11.1833323611</v>
      </c>
      <c r="P118" s="60">
        <v>-15.967639571256999</v>
      </c>
    </row>
    <row r="119" spans="1:16">
      <c r="A119" s="46">
        <v>27465</v>
      </c>
      <c r="B119" s="38">
        <f t="shared" si="21"/>
        <v>1975</v>
      </c>
      <c r="C119" s="38">
        <f t="shared" si="22"/>
        <v>3</v>
      </c>
      <c r="D119" s="38">
        <f t="shared" si="23"/>
        <v>12</v>
      </c>
      <c r="E119" s="38">
        <f t="shared" si="24"/>
        <v>1</v>
      </c>
      <c r="F119" s="56">
        <f t="shared" ref="F119:H120" si="43">($I$121-$I119)/($I$121-$I$118)*F$118+($I119-$I$118)/($I$121-$I$118)*F$121</f>
        <v>-15.31198417926846</v>
      </c>
      <c r="G119" s="56">
        <f t="shared" si="43"/>
        <v>-12.315422970823077</v>
      </c>
      <c r="H119" s="56">
        <f t="shared" si="43"/>
        <v>-15.733407878361614</v>
      </c>
      <c r="I119" s="38">
        <f t="shared" si="25"/>
        <v>3157</v>
      </c>
      <c r="J119" s="50">
        <f t="shared" si="26"/>
        <v>28</v>
      </c>
      <c r="K119" s="56"/>
      <c r="L119" s="56"/>
      <c r="M119" s="56"/>
      <c r="N119" s="59">
        <v>-15.31198417926846</v>
      </c>
      <c r="O119" s="59">
        <v>-12.315422970823077</v>
      </c>
      <c r="P119" s="59">
        <v>-15.733407878361614</v>
      </c>
    </row>
    <row r="120" spans="1:16">
      <c r="A120" s="46">
        <v>27493</v>
      </c>
      <c r="B120" s="38">
        <f t="shared" si="21"/>
        <v>1975</v>
      </c>
      <c r="C120" s="38">
        <f t="shared" si="22"/>
        <v>4</v>
      </c>
      <c r="D120" s="38">
        <f t="shared" si="23"/>
        <v>9</v>
      </c>
      <c r="E120" s="38">
        <f t="shared" si="24"/>
        <v>2</v>
      </c>
      <c r="F120" s="56">
        <f t="shared" si="43"/>
        <v>-15.684615169366925</v>
      </c>
      <c r="G120" s="56">
        <f t="shared" si="43"/>
        <v>-13.447513580546154</v>
      </c>
      <c r="H120" s="56">
        <f t="shared" si="43"/>
        <v>-15.499176185466229</v>
      </c>
      <c r="I120" s="38">
        <f t="shared" si="25"/>
        <v>3185</v>
      </c>
      <c r="J120" s="50">
        <f t="shared" si="26"/>
        <v>28</v>
      </c>
      <c r="K120" s="56"/>
      <c r="L120" s="56"/>
      <c r="M120" s="56"/>
      <c r="N120" s="59">
        <v>-15.684615169366925</v>
      </c>
      <c r="O120" s="59">
        <v>-13.447513580546154</v>
      </c>
      <c r="P120" s="59">
        <v>-15.499176185466229</v>
      </c>
    </row>
    <row r="121" spans="1:16" s="42" customFormat="1">
      <c r="A121" s="48">
        <v>27528</v>
      </c>
      <c r="B121" s="49">
        <f t="shared" si="21"/>
        <v>1975</v>
      </c>
      <c r="C121" s="49">
        <f t="shared" si="22"/>
        <v>5</v>
      </c>
      <c r="D121" s="49">
        <f t="shared" si="23"/>
        <v>14</v>
      </c>
      <c r="E121" s="49">
        <f t="shared" si="24"/>
        <v>2</v>
      </c>
      <c r="F121" s="57">
        <v>-16.15040390699</v>
      </c>
      <c r="G121" s="57">
        <v>-14.862626842699999</v>
      </c>
      <c r="H121" s="57">
        <v>-15.206386569347</v>
      </c>
      <c r="I121" s="49">
        <f t="shared" si="25"/>
        <v>3220</v>
      </c>
      <c r="J121" s="49">
        <f t="shared" si="26"/>
        <v>35</v>
      </c>
      <c r="K121" s="57"/>
      <c r="L121" s="57"/>
      <c r="M121" s="57"/>
      <c r="N121" s="60">
        <v>-16.15040390699</v>
      </c>
      <c r="O121" s="60">
        <v>-14.862626842699999</v>
      </c>
      <c r="P121" s="60">
        <v>-15.206386569347</v>
      </c>
    </row>
    <row r="122" spans="1:16">
      <c r="A122" s="46">
        <v>27556</v>
      </c>
      <c r="B122" s="38">
        <f t="shared" si="21"/>
        <v>1975</v>
      </c>
      <c r="C122" s="38">
        <f t="shared" si="22"/>
        <v>6</v>
      </c>
      <c r="D122" s="38">
        <f t="shared" si="23"/>
        <v>11</v>
      </c>
      <c r="E122" s="38">
        <f t="shared" si="24"/>
        <v>2</v>
      </c>
      <c r="F122" s="56">
        <f t="shared" ref="F122:H123" si="44">($I$124-$I122)/($I$124-$I$121)*F$121+($I122-$I$121)/($I$124-$I$121)*F$124</f>
        <v>-15.951205284888463</v>
      </c>
      <c r="G122" s="56">
        <f t="shared" si="44"/>
        <v>-15.278598660383077</v>
      </c>
      <c r="H122" s="56">
        <f t="shared" si="44"/>
        <v>-14.680632905495617</v>
      </c>
      <c r="I122" s="38">
        <f t="shared" si="25"/>
        <v>3248</v>
      </c>
      <c r="J122" s="50">
        <f t="shared" si="26"/>
        <v>28</v>
      </c>
      <c r="K122" s="56"/>
      <c r="L122" s="56"/>
      <c r="M122" s="56"/>
      <c r="N122" s="59">
        <v>-15.951205284888463</v>
      </c>
      <c r="O122" s="59">
        <v>-15.278598660383077</v>
      </c>
      <c r="P122" s="59">
        <v>-14.680632905495617</v>
      </c>
    </row>
    <row r="123" spans="1:16">
      <c r="A123" s="46">
        <v>27584</v>
      </c>
      <c r="B123" s="38">
        <f t="shared" si="21"/>
        <v>1975</v>
      </c>
      <c r="C123" s="38">
        <f t="shared" si="22"/>
        <v>7</v>
      </c>
      <c r="D123" s="38">
        <f t="shared" si="23"/>
        <v>9</v>
      </c>
      <c r="E123" s="38">
        <f t="shared" si="24"/>
        <v>3</v>
      </c>
      <c r="F123" s="56">
        <f t="shared" si="44"/>
        <v>-15.752006662786926</v>
      </c>
      <c r="G123" s="56">
        <f t="shared" si="44"/>
        <v>-15.694570478066154</v>
      </c>
      <c r="H123" s="56">
        <f t="shared" si="44"/>
        <v>-14.154879241644233</v>
      </c>
      <c r="I123" s="38">
        <f t="shared" si="25"/>
        <v>3276</v>
      </c>
      <c r="J123" s="50">
        <f t="shared" si="26"/>
        <v>28</v>
      </c>
      <c r="K123" s="56"/>
      <c r="L123" s="56"/>
      <c r="M123" s="56"/>
      <c r="N123" s="59">
        <v>-15.752006662786926</v>
      </c>
      <c r="O123" s="59">
        <v>-15.694570478066154</v>
      </c>
      <c r="P123" s="59">
        <v>-14.154879241644233</v>
      </c>
    </row>
    <row r="124" spans="1:16" s="42" customFormat="1">
      <c r="A124" s="48">
        <v>27619</v>
      </c>
      <c r="B124" s="49">
        <f t="shared" si="21"/>
        <v>1975</v>
      </c>
      <c r="C124" s="49">
        <f t="shared" si="22"/>
        <v>8</v>
      </c>
      <c r="D124" s="49">
        <f t="shared" si="23"/>
        <v>13</v>
      </c>
      <c r="E124" s="49">
        <f t="shared" si="24"/>
        <v>3</v>
      </c>
      <c r="F124" s="57">
        <v>-15.503008385159999</v>
      </c>
      <c r="G124" s="57">
        <v>-16.214535250170002</v>
      </c>
      <c r="H124" s="57">
        <v>-13.497687161830001</v>
      </c>
      <c r="I124" s="49">
        <f t="shared" si="25"/>
        <v>3311</v>
      </c>
      <c r="J124" s="49">
        <f t="shared" si="26"/>
        <v>35</v>
      </c>
      <c r="K124" s="57"/>
      <c r="L124" s="57"/>
      <c r="M124" s="57"/>
      <c r="N124" s="60">
        <v>-15.503008385159999</v>
      </c>
      <c r="O124" s="60">
        <v>-16.214535250170002</v>
      </c>
      <c r="P124" s="60">
        <v>-13.497687161830001</v>
      </c>
    </row>
    <row r="125" spans="1:16">
      <c r="A125" s="46">
        <v>27647</v>
      </c>
      <c r="B125" s="38">
        <f t="shared" si="21"/>
        <v>1975</v>
      </c>
      <c r="C125" s="38">
        <f t="shared" si="22"/>
        <v>9</v>
      </c>
      <c r="D125" s="38">
        <f t="shared" si="23"/>
        <v>10</v>
      </c>
      <c r="E125" s="38">
        <f t="shared" si="24"/>
        <v>3</v>
      </c>
      <c r="F125" s="56">
        <f t="shared" ref="F125:H126" si="45">($I$127-$I125)/($I$127-$I$124)*F$124+($I125-$I$124)/($I$127-$I$124)*F$127</f>
        <v>-14.800421747569231</v>
      </c>
      <c r="G125" s="56">
        <f t="shared" si="45"/>
        <v>-15.537129455625386</v>
      </c>
      <c r="H125" s="56">
        <f t="shared" si="45"/>
        <v>-13.221164031185078</v>
      </c>
      <c r="I125" s="38">
        <f t="shared" si="25"/>
        <v>3339</v>
      </c>
      <c r="J125" s="50">
        <f t="shared" si="26"/>
        <v>28</v>
      </c>
      <c r="K125" s="56"/>
      <c r="L125" s="56"/>
      <c r="M125" s="56"/>
      <c r="N125" s="59">
        <v>-14.800421747569231</v>
      </c>
      <c r="O125" s="59">
        <v>-15.537129455625386</v>
      </c>
      <c r="P125" s="59">
        <v>-13.221164031185078</v>
      </c>
    </row>
    <row r="126" spans="1:16">
      <c r="A126" s="46">
        <v>27682</v>
      </c>
      <c r="B126" s="38">
        <f t="shared" si="21"/>
        <v>1975</v>
      </c>
      <c r="C126" s="38">
        <f t="shared" si="22"/>
        <v>10</v>
      </c>
      <c r="D126" s="38">
        <f t="shared" si="23"/>
        <v>15</v>
      </c>
      <c r="E126" s="38">
        <f t="shared" si="24"/>
        <v>4</v>
      </c>
      <c r="F126" s="56">
        <f t="shared" si="45"/>
        <v>-13.922188450580769</v>
      </c>
      <c r="G126" s="56">
        <f t="shared" si="45"/>
        <v>-14.690372212444615</v>
      </c>
      <c r="H126" s="56">
        <f t="shared" si="45"/>
        <v>-12.875510117878925</v>
      </c>
      <c r="I126" s="38">
        <f t="shared" si="25"/>
        <v>3374</v>
      </c>
      <c r="J126" s="50">
        <f t="shared" si="26"/>
        <v>35</v>
      </c>
      <c r="K126" s="56"/>
      <c r="L126" s="56"/>
      <c r="M126" s="56"/>
      <c r="N126" s="59">
        <v>-13.922188450580769</v>
      </c>
      <c r="O126" s="59">
        <v>-14.690372212444615</v>
      </c>
      <c r="P126" s="59">
        <v>-12.875510117878925</v>
      </c>
    </row>
    <row r="127" spans="1:16" s="42" customFormat="1">
      <c r="A127" s="48">
        <v>27710</v>
      </c>
      <c r="B127" s="49">
        <f t="shared" si="21"/>
        <v>1975</v>
      </c>
      <c r="C127" s="49">
        <f t="shared" si="22"/>
        <v>11</v>
      </c>
      <c r="D127" s="49">
        <f t="shared" si="23"/>
        <v>12</v>
      </c>
      <c r="E127" s="49">
        <f t="shared" si="24"/>
        <v>4</v>
      </c>
      <c r="F127" s="57">
        <v>-13.21960181299</v>
      </c>
      <c r="G127" s="57">
        <v>-14.0129664179</v>
      </c>
      <c r="H127" s="57">
        <v>-12.598986987233999</v>
      </c>
      <c r="I127" s="49">
        <f t="shared" si="25"/>
        <v>3402</v>
      </c>
      <c r="J127" s="49">
        <f t="shared" si="26"/>
        <v>28</v>
      </c>
      <c r="K127" s="57"/>
      <c r="L127" s="57"/>
      <c r="M127" s="57"/>
      <c r="N127" s="60">
        <v>-13.21960181299</v>
      </c>
      <c r="O127" s="60">
        <v>-14.0129664179</v>
      </c>
      <c r="P127" s="60">
        <v>-12.598986987233999</v>
      </c>
    </row>
    <row r="128" spans="1:16">
      <c r="A128" s="46">
        <v>27738</v>
      </c>
      <c r="B128" s="38">
        <f t="shared" si="21"/>
        <v>1975</v>
      </c>
      <c r="C128" s="38">
        <f t="shared" si="22"/>
        <v>12</v>
      </c>
      <c r="D128" s="38">
        <f t="shared" si="23"/>
        <v>10</v>
      </c>
      <c r="E128" s="38">
        <f t="shared" si="24"/>
        <v>4</v>
      </c>
      <c r="F128" s="56">
        <f t="shared" ref="F128:H129" si="46">($I$130-$I128)/($I$130-$I$127)*F$127+($I128-$I$127)/($I$130-$I$127)*F$130</f>
        <v>-13.01839683559</v>
      </c>
      <c r="G128" s="56">
        <f t="shared" si="46"/>
        <v>-13.749923912829228</v>
      </c>
      <c r="H128" s="56">
        <f t="shared" si="46"/>
        <v>-12.317392181557999</v>
      </c>
      <c r="I128" s="38">
        <f t="shared" si="25"/>
        <v>3430</v>
      </c>
      <c r="J128" s="50">
        <f t="shared" si="26"/>
        <v>28</v>
      </c>
      <c r="K128" s="56"/>
      <c r="L128" s="56"/>
      <c r="M128" s="56"/>
      <c r="N128" s="59">
        <v>-13.01839683559</v>
      </c>
      <c r="O128" s="59">
        <v>-13.749923912829228</v>
      </c>
      <c r="P128" s="59">
        <v>-12.317392181557999</v>
      </c>
    </row>
    <row r="129" spans="1:16">
      <c r="A129" s="46">
        <v>27773</v>
      </c>
      <c r="B129" s="38">
        <f t="shared" si="21"/>
        <v>1976</v>
      </c>
      <c r="C129" s="38">
        <f t="shared" si="22"/>
        <v>1</v>
      </c>
      <c r="D129" s="38">
        <f t="shared" si="23"/>
        <v>14</v>
      </c>
      <c r="E129" s="38">
        <f t="shared" si="24"/>
        <v>1</v>
      </c>
      <c r="F129" s="56">
        <f t="shared" si="46"/>
        <v>-12.766890613840001</v>
      </c>
      <c r="G129" s="56">
        <f t="shared" si="46"/>
        <v>-13.421120781490767</v>
      </c>
      <c r="H129" s="56">
        <f t="shared" si="46"/>
        <v>-11.965398674463</v>
      </c>
      <c r="I129" s="38">
        <f t="shared" si="25"/>
        <v>3465</v>
      </c>
      <c r="J129" s="50">
        <f t="shared" si="26"/>
        <v>35</v>
      </c>
      <c r="K129" s="56"/>
      <c r="L129" s="56"/>
      <c r="M129" s="56"/>
      <c r="N129" s="59">
        <v>-12.766890613840001</v>
      </c>
      <c r="O129" s="59">
        <v>-13.421120781490767</v>
      </c>
      <c r="P129" s="59">
        <v>-11.965398674463</v>
      </c>
    </row>
    <row r="130" spans="1:16" s="42" customFormat="1">
      <c r="A130" s="48">
        <v>27801</v>
      </c>
      <c r="B130" s="49">
        <f t="shared" si="21"/>
        <v>1976</v>
      </c>
      <c r="C130" s="49">
        <f t="shared" si="22"/>
        <v>2</v>
      </c>
      <c r="D130" s="49">
        <f t="shared" si="23"/>
        <v>11</v>
      </c>
      <c r="E130" s="49">
        <f t="shared" si="24"/>
        <v>1</v>
      </c>
      <c r="F130" s="57">
        <v>-12.56568563644</v>
      </c>
      <c r="G130" s="57">
        <v>-13.158078276419999</v>
      </c>
      <c r="H130" s="57">
        <v>-11.683803868786999</v>
      </c>
      <c r="I130" s="49">
        <f t="shared" si="25"/>
        <v>3493</v>
      </c>
      <c r="J130" s="49">
        <f t="shared" si="26"/>
        <v>28</v>
      </c>
      <c r="K130" s="57"/>
      <c r="L130" s="57"/>
      <c r="M130" s="57"/>
      <c r="N130" s="60">
        <v>-12.56568563644</v>
      </c>
      <c r="O130" s="60">
        <v>-13.158078276419999</v>
      </c>
      <c r="P130" s="60">
        <v>-11.683803868786999</v>
      </c>
    </row>
    <row r="131" spans="1:16">
      <c r="A131" s="46">
        <v>27829</v>
      </c>
      <c r="B131" s="38">
        <f t="shared" si="21"/>
        <v>1976</v>
      </c>
      <c r="C131" s="38">
        <f t="shared" si="22"/>
        <v>3</v>
      </c>
      <c r="D131" s="38">
        <f t="shared" si="23"/>
        <v>10</v>
      </c>
      <c r="E131" s="38">
        <f t="shared" si="24"/>
        <v>1</v>
      </c>
      <c r="F131" s="56">
        <f t="shared" ref="F131:H132" si="47">($I$133-$I131)/($I$133-$I$130)*F$130+($I131-$I$130)/($I$133-$I$130)*F$133</f>
        <v>-12.292695311689231</v>
      </c>
      <c r="G131" s="56">
        <f t="shared" si="47"/>
        <v>-12.915023091961537</v>
      </c>
      <c r="H131" s="56">
        <f t="shared" si="47"/>
        <v>-11.35408853615777</v>
      </c>
      <c r="I131" s="38">
        <f t="shared" si="25"/>
        <v>3521</v>
      </c>
      <c r="J131" s="50">
        <f t="shared" si="26"/>
        <v>28</v>
      </c>
      <c r="K131" s="56"/>
      <c r="L131" s="56"/>
      <c r="M131" s="56"/>
      <c r="N131" s="59">
        <v>-12.292695311689231</v>
      </c>
      <c r="O131" s="59">
        <v>-12.915023091961537</v>
      </c>
      <c r="P131" s="59">
        <v>-11.35408853615777</v>
      </c>
    </row>
    <row r="132" spans="1:16">
      <c r="A132" s="46">
        <v>27864</v>
      </c>
      <c r="B132" s="38">
        <f t="shared" ref="B132:B195" si="48">YEAR(A132)</f>
        <v>1976</v>
      </c>
      <c r="C132" s="38">
        <f t="shared" ref="C132:C195" si="49">MONTH(A132)</f>
        <v>4</v>
      </c>
      <c r="D132" s="38">
        <f t="shared" ref="D132:D195" si="50">DAY(A132)</f>
        <v>14</v>
      </c>
      <c r="E132" s="38">
        <f t="shared" ref="E132:E195" si="51">IF(AND(C132&gt;0,C132&lt;4),1,IF(AND(C132&gt;3,C132&lt;7),2,IF(AND(C132&gt;6,C132&lt;10),3,4)))</f>
        <v>2</v>
      </c>
      <c r="F132" s="56">
        <f t="shared" si="47"/>
        <v>-11.951457405750769</v>
      </c>
      <c r="G132" s="56">
        <f t="shared" si="47"/>
        <v>-12.61120411138846</v>
      </c>
      <c r="H132" s="56">
        <f t="shared" si="47"/>
        <v>-10.94194437037123</v>
      </c>
      <c r="I132" s="38">
        <f t="shared" si="25"/>
        <v>3556</v>
      </c>
      <c r="J132" s="50">
        <f t="shared" si="26"/>
        <v>35</v>
      </c>
      <c r="K132" s="56"/>
      <c r="L132" s="56"/>
      <c r="M132" s="56"/>
      <c r="N132" s="59">
        <v>-11.951457405750769</v>
      </c>
      <c r="O132" s="59">
        <v>-12.61120411138846</v>
      </c>
      <c r="P132" s="59">
        <v>-10.94194437037123</v>
      </c>
    </row>
    <row r="133" spans="1:16" s="42" customFormat="1">
      <c r="A133" s="48">
        <v>27892</v>
      </c>
      <c r="B133" s="49">
        <f t="shared" si="48"/>
        <v>1976</v>
      </c>
      <c r="C133" s="49">
        <f t="shared" si="49"/>
        <v>5</v>
      </c>
      <c r="D133" s="49">
        <f t="shared" si="50"/>
        <v>12</v>
      </c>
      <c r="E133" s="49">
        <f t="shared" si="51"/>
        <v>2</v>
      </c>
      <c r="F133" s="57">
        <v>-11.678467081000001</v>
      </c>
      <c r="G133" s="57">
        <v>-12.368148926929999</v>
      </c>
      <c r="H133" s="57">
        <v>-10.612229037741999</v>
      </c>
      <c r="I133" s="49">
        <f t="shared" ref="I133:I196" si="52">SUM(I132,J133)</f>
        <v>3584</v>
      </c>
      <c r="J133" s="49">
        <f t="shared" ref="J133:J196" si="53">A133-A132</f>
        <v>28</v>
      </c>
      <c r="K133" s="57"/>
      <c r="L133" s="57"/>
      <c r="M133" s="57"/>
      <c r="N133" s="60">
        <v>-11.678467081000001</v>
      </c>
      <c r="O133" s="60">
        <v>-12.368148926929999</v>
      </c>
      <c r="P133" s="60">
        <v>-10.612229037741999</v>
      </c>
    </row>
    <row r="134" spans="1:16">
      <c r="A134" s="46">
        <v>27925</v>
      </c>
      <c r="B134" s="38">
        <f t="shared" si="48"/>
        <v>1976</v>
      </c>
      <c r="C134" s="38">
        <f t="shared" si="49"/>
        <v>6</v>
      </c>
      <c r="D134" s="38">
        <f t="shared" si="50"/>
        <v>14</v>
      </c>
      <c r="E134" s="38">
        <f t="shared" si="51"/>
        <v>2</v>
      </c>
      <c r="F134" s="56">
        <f t="shared" ref="F134:H135" si="54">($I$136-$I134)/($I$136-$I$133)*F$133+($I134-$I$133)/($I$136-$I$133)*F$136</f>
        <v>-11.508588778620439</v>
      </c>
      <c r="G134" s="56">
        <f t="shared" si="54"/>
        <v>-12.083482940128571</v>
      </c>
      <c r="H134" s="56">
        <f t="shared" si="54"/>
        <v>-10.469346444852373</v>
      </c>
      <c r="I134" s="38">
        <f t="shared" si="52"/>
        <v>3617</v>
      </c>
      <c r="J134" s="50">
        <f t="shared" si="53"/>
        <v>33</v>
      </c>
      <c r="K134" s="56"/>
      <c r="L134" s="56"/>
      <c r="M134" s="56"/>
      <c r="N134" s="59">
        <v>-11.508588778620439</v>
      </c>
      <c r="O134" s="59">
        <v>-12.083482940128571</v>
      </c>
      <c r="P134" s="59">
        <v>-10.469346444852373</v>
      </c>
    </row>
    <row r="135" spans="1:16">
      <c r="A135" s="46">
        <v>27955</v>
      </c>
      <c r="B135" s="38">
        <f t="shared" si="48"/>
        <v>1976</v>
      </c>
      <c r="C135" s="38">
        <f t="shared" si="49"/>
        <v>7</v>
      </c>
      <c r="D135" s="38">
        <f t="shared" si="50"/>
        <v>14</v>
      </c>
      <c r="E135" s="38">
        <f t="shared" si="51"/>
        <v>3</v>
      </c>
      <c r="F135" s="56">
        <f t="shared" si="54"/>
        <v>-11.354153958275385</v>
      </c>
      <c r="G135" s="56">
        <f t="shared" si="54"/>
        <v>-11.8246956794</v>
      </c>
      <c r="H135" s="56">
        <f t="shared" si="54"/>
        <v>-10.339453178589077</v>
      </c>
      <c r="I135" s="38">
        <f t="shared" si="52"/>
        <v>3647</v>
      </c>
      <c r="J135" s="50">
        <f t="shared" si="53"/>
        <v>30</v>
      </c>
      <c r="K135" s="56"/>
      <c r="L135" s="56"/>
      <c r="M135" s="56"/>
      <c r="N135" s="59">
        <v>-11.354153958275385</v>
      </c>
      <c r="O135" s="59">
        <v>-11.8246956794</v>
      </c>
      <c r="P135" s="59">
        <v>-10.339453178589077</v>
      </c>
    </row>
    <row r="136" spans="1:16" s="42" customFormat="1">
      <c r="A136" s="48">
        <v>27983</v>
      </c>
      <c r="B136" s="49">
        <f t="shared" si="48"/>
        <v>1976</v>
      </c>
      <c r="C136" s="49">
        <f t="shared" si="49"/>
        <v>8</v>
      </c>
      <c r="D136" s="49">
        <f t="shared" si="50"/>
        <v>11</v>
      </c>
      <c r="E136" s="49">
        <f t="shared" si="51"/>
        <v>3</v>
      </c>
      <c r="F136" s="57">
        <v>-11.210014792619999</v>
      </c>
      <c r="G136" s="57">
        <v>-11.58316090272</v>
      </c>
      <c r="H136" s="57">
        <v>-10.21821946341</v>
      </c>
      <c r="I136" s="49">
        <f t="shared" si="52"/>
        <v>3675</v>
      </c>
      <c r="J136" s="49">
        <f t="shared" si="53"/>
        <v>28</v>
      </c>
      <c r="K136" s="57"/>
      <c r="L136" s="57"/>
      <c r="M136" s="57"/>
      <c r="N136" s="60">
        <v>-11.210014792619999</v>
      </c>
      <c r="O136" s="60">
        <v>-11.58316090272</v>
      </c>
      <c r="P136" s="60">
        <v>-10.21821946341</v>
      </c>
    </row>
    <row r="137" spans="1:16">
      <c r="A137" s="46">
        <v>28018</v>
      </c>
      <c r="B137" s="38">
        <f t="shared" si="48"/>
        <v>1976</v>
      </c>
      <c r="C137" s="38">
        <f t="shared" si="49"/>
        <v>9</v>
      </c>
      <c r="D137" s="38">
        <f t="shared" si="50"/>
        <v>15</v>
      </c>
      <c r="E137" s="38">
        <f t="shared" si="51"/>
        <v>3</v>
      </c>
      <c r="F137" s="56">
        <f t="shared" ref="F137:H138" si="55">($I$139-$I137)/($I$139-$I$136)*F$136+($I137-$I$136)/($I$139-$I$136)*F$139</f>
        <v>-11.36558455088154</v>
      </c>
      <c r="G137" s="56">
        <f t="shared" si="55"/>
        <v>-11.557368802496924</v>
      </c>
      <c r="H137" s="56">
        <f t="shared" si="55"/>
        <v>-10.551884503501153</v>
      </c>
      <c r="I137" s="38">
        <f t="shared" si="52"/>
        <v>3710</v>
      </c>
      <c r="J137" s="50">
        <f t="shared" si="53"/>
        <v>35</v>
      </c>
      <c r="K137" s="56"/>
      <c r="L137" s="56"/>
      <c r="M137" s="56"/>
      <c r="N137" s="59">
        <v>-11.36558455088154</v>
      </c>
      <c r="O137" s="59">
        <v>-11.557368802496924</v>
      </c>
      <c r="P137" s="59">
        <v>-10.551884503501153</v>
      </c>
    </row>
    <row r="138" spans="1:16">
      <c r="A138" s="46">
        <v>28046</v>
      </c>
      <c r="B138" s="38">
        <f t="shared" si="48"/>
        <v>1976</v>
      </c>
      <c r="C138" s="38">
        <f t="shared" si="49"/>
        <v>10</v>
      </c>
      <c r="D138" s="38">
        <f t="shared" si="50"/>
        <v>13</v>
      </c>
      <c r="E138" s="38">
        <f t="shared" si="51"/>
        <v>4</v>
      </c>
      <c r="F138" s="56">
        <f t="shared" si="55"/>
        <v>-11.49004035749077</v>
      </c>
      <c r="G138" s="56">
        <f t="shared" si="55"/>
        <v>-11.536735122318461</v>
      </c>
      <c r="H138" s="56">
        <f t="shared" si="55"/>
        <v>-10.818816535574078</v>
      </c>
      <c r="I138" s="38">
        <f t="shared" si="52"/>
        <v>3738</v>
      </c>
      <c r="J138" s="50">
        <f t="shared" si="53"/>
        <v>28</v>
      </c>
      <c r="K138" s="56"/>
      <c r="L138" s="56"/>
      <c r="M138" s="56"/>
      <c r="N138" s="59">
        <v>-11.49004035749077</v>
      </c>
      <c r="O138" s="59">
        <v>-11.536735122318461</v>
      </c>
      <c r="P138" s="59">
        <v>-10.818816535574078</v>
      </c>
    </row>
    <row r="139" spans="1:16" s="42" customFormat="1">
      <c r="A139" s="48">
        <v>28074</v>
      </c>
      <c r="B139" s="49">
        <f t="shared" si="48"/>
        <v>1976</v>
      </c>
      <c r="C139" s="49">
        <f t="shared" si="49"/>
        <v>11</v>
      </c>
      <c r="D139" s="49">
        <f t="shared" si="50"/>
        <v>10</v>
      </c>
      <c r="E139" s="49">
        <f t="shared" si="51"/>
        <v>4</v>
      </c>
      <c r="F139" s="57">
        <v>-11.6144961641</v>
      </c>
      <c r="G139" s="57">
        <v>-11.51610144214</v>
      </c>
      <c r="H139" s="57">
        <v>-11.085748567647</v>
      </c>
      <c r="I139" s="49">
        <f t="shared" si="52"/>
        <v>3766</v>
      </c>
      <c r="J139" s="49">
        <f t="shared" si="53"/>
        <v>28</v>
      </c>
      <c r="K139" s="57"/>
      <c r="L139" s="57"/>
      <c r="M139" s="57"/>
      <c r="N139" s="60">
        <v>-11.6144961641</v>
      </c>
      <c r="O139" s="60">
        <v>-11.51610144214</v>
      </c>
      <c r="P139" s="60">
        <v>-11.085748567647</v>
      </c>
    </row>
    <row r="140" spans="1:16">
      <c r="A140" s="46">
        <v>28109</v>
      </c>
      <c r="B140" s="38">
        <f t="shared" si="48"/>
        <v>1976</v>
      </c>
      <c r="C140" s="38">
        <f t="shared" si="49"/>
        <v>12</v>
      </c>
      <c r="D140" s="38">
        <f t="shared" si="50"/>
        <v>15</v>
      </c>
      <c r="E140" s="38">
        <f t="shared" si="51"/>
        <v>4</v>
      </c>
      <c r="F140" s="56">
        <f t="shared" ref="F140:H141" si="56">($I$142-$I140)/($I$142-$I$139)*F$139+($I140-$I$139)/($I$142-$I$139)*F$142</f>
        <v>-10.013446984138463</v>
      </c>
      <c r="G140" s="56">
        <f t="shared" si="56"/>
        <v>-9.9758870515092308</v>
      </c>
      <c r="H140" s="56">
        <f t="shared" si="56"/>
        <v>-8.8573785861227705</v>
      </c>
      <c r="I140" s="38">
        <f t="shared" si="52"/>
        <v>3801</v>
      </c>
      <c r="J140" s="50">
        <f t="shared" si="53"/>
        <v>35</v>
      </c>
      <c r="K140" s="56"/>
      <c r="L140" s="56"/>
      <c r="M140" s="56"/>
      <c r="N140" s="59">
        <v>-10.013446984138463</v>
      </c>
      <c r="O140" s="59">
        <v>-9.9758870515092308</v>
      </c>
      <c r="P140" s="59">
        <v>-8.8573785861227705</v>
      </c>
    </row>
    <row r="141" spans="1:16">
      <c r="A141" s="46">
        <v>28137</v>
      </c>
      <c r="B141" s="38">
        <f t="shared" si="48"/>
        <v>1977</v>
      </c>
      <c r="C141" s="38">
        <f t="shared" si="49"/>
        <v>1</v>
      </c>
      <c r="D141" s="38">
        <f t="shared" si="50"/>
        <v>12</v>
      </c>
      <c r="E141" s="38">
        <f t="shared" si="51"/>
        <v>1</v>
      </c>
      <c r="F141" s="56">
        <f t="shared" si="56"/>
        <v>-8.7326076401692312</v>
      </c>
      <c r="G141" s="56">
        <f t="shared" si="56"/>
        <v>-8.7437155390046151</v>
      </c>
      <c r="H141" s="56">
        <f t="shared" si="56"/>
        <v>-7.074682600903385</v>
      </c>
      <c r="I141" s="38">
        <f t="shared" si="52"/>
        <v>3829</v>
      </c>
      <c r="J141" s="50">
        <f t="shared" si="53"/>
        <v>28</v>
      </c>
      <c r="K141" s="56"/>
      <c r="L141" s="56"/>
      <c r="M141" s="56"/>
      <c r="N141" s="59">
        <v>-8.7326076401692312</v>
      </c>
      <c r="O141" s="59">
        <v>-8.7437155390046151</v>
      </c>
      <c r="P141" s="59">
        <v>-7.074682600903385</v>
      </c>
    </row>
    <row r="142" spans="1:16" s="42" customFormat="1">
      <c r="A142" s="48">
        <v>28165</v>
      </c>
      <c r="B142" s="49">
        <f t="shared" si="48"/>
        <v>1977</v>
      </c>
      <c r="C142" s="49">
        <f t="shared" si="49"/>
        <v>2</v>
      </c>
      <c r="D142" s="49">
        <f t="shared" si="50"/>
        <v>9</v>
      </c>
      <c r="E142" s="49">
        <f t="shared" si="51"/>
        <v>1</v>
      </c>
      <c r="F142" s="57">
        <v>-7.4517682962</v>
      </c>
      <c r="G142" s="57">
        <v>-7.5115440265000002</v>
      </c>
      <c r="H142" s="57">
        <v>-5.2919866156840003</v>
      </c>
      <c r="I142" s="49">
        <f t="shared" si="52"/>
        <v>3857</v>
      </c>
      <c r="J142" s="49">
        <f t="shared" si="53"/>
        <v>28</v>
      </c>
      <c r="K142" s="57"/>
      <c r="L142" s="57"/>
      <c r="M142" s="57"/>
      <c r="N142" s="60">
        <v>-7.4517682962</v>
      </c>
      <c r="O142" s="60">
        <v>-7.5115440265000002</v>
      </c>
      <c r="P142" s="60">
        <v>-5.2919866156840003</v>
      </c>
    </row>
    <row r="143" spans="1:16">
      <c r="A143" s="46">
        <v>28193</v>
      </c>
      <c r="B143" s="38">
        <f t="shared" si="48"/>
        <v>1977</v>
      </c>
      <c r="C143" s="38">
        <f t="shared" si="49"/>
        <v>3</v>
      </c>
      <c r="D143" s="38">
        <f t="shared" si="50"/>
        <v>9</v>
      </c>
      <c r="E143" s="38">
        <f t="shared" si="51"/>
        <v>1</v>
      </c>
      <c r="F143" s="56">
        <f t="shared" ref="F143:H144" si="57">($I$145-$I143)/($I$145-$I$142)*F$142+($I143-$I$142)/($I$145-$I$142)*F$145</f>
        <v>-7.1196028249353844</v>
      </c>
      <c r="G143" s="56">
        <f t="shared" si="57"/>
        <v>-7.4147524542415386</v>
      </c>
      <c r="H143" s="56">
        <f t="shared" si="57"/>
        <v>-5.103329421854462</v>
      </c>
      <c r="I143" s="38">
        <f t="shared" si="52"/>
        <v>3885</v>
      </c>
      <c r="J143" s="50">
        <f t="shared" si="53"/>
        <v>28</v>
      </c>
      <c r="K143" s="56"/>
      <c r="L143" s="56"/>
      <c r="M143" s="56"/>
      <c r="N143" s="59">
        <v>-7.1196028249353844</v>
      </c>
      <c r="O143" s="59">
        <v>-7.4147524542415386</v>
      </c>
      <c r="P143" s="59">
        <v>-5.103329421854462</v>
      </c>
    </row>
    <row r="144" spans="1:16">
      <c r="A144" s="46">
        <v>28228</v>
      </c>
      <c r="B144" s="38">
        <f t="shared" si="48"/>
        <v>1977</v>
      </c>
      <c r="C144" s="38">
        <f t="shared" si="49"/>
        <v>4</v>
      </c>
      <c r="D144" s="38">
        <f t="shared" si="50"/>
        <v>13</v>
      </c>
      <c r="E144" s="38">
        <f t="shared" si="51"/>
        <v>2</v>
      </c>
      <c r="F144" s="56">
        <f t="shared" si="57"/>
        <v>-6.7043959858546156</v>
      </c>
      <c r="G144" s="56">
        <f t="shared" si="57"/>
        <v>-7.2937629889184619</v>
      </c>
      <c r="H144" s="56">
        <f t="shared" si="57"/>
        <v>-4.8675079295675392</v>
      </c>
      <c r="I144" s="38">
        <f t="shared" si="52"/>
        <v>3920</v>
      </c>
      <c r="J144" s="50">
        <f t="shared" si="53"/>
        <v>35</v>
      </c>
      <c r="K144" s="56"/>
      <c r="L144" s="56"/>
      <c r="M144" s="56"/>
      <c r="N144" s="59">
        <v>-6.7043959858546156</v>
      </c>
      <c r="O144" s="59">
        <v>-7.2937629889184619</v>
      </c>
      <c r="P144" s="59">
        <v>-4.8675079295675392</v>
      </c>
    </row>
    <row r="145" spans="1:16" s="42" customFormat="1">
      <c r="A145" s="48">
        <v>28256</v>
      </c>
      <c r="B145" s="49">
        <f t="shared" si="48"/>
        <v>1977</v>
      </c>
      <c r="C145" s="49">
        <f t="shared" si="49"/>
        <v>5</v>
      </c>
      <c r="D145" s="49">
        <f t="shared" si="50"/>
        <v>11</v>
      </c>
      <c r="E145" s="49">
        <f t="shared" si="51"/>
        <v>2</v>
      </c>
      <c r="F145" s="57">
        <v>-6.37223051459</v>
      </c>
      <c r="G145" s="57">
        <v>-7.1969714166600003</v>
      </c>
      <c r="H145" s="57">
        <v>-4.6788507357380009</v>
      </c>
      <c r="I145" s="49">
        <f t="shared" si="52"/>
        <v>3948</v>
      </c>
      <c r="J145" s="49">
        <f t="shared" si="53"/>
        <v>28</v>
      </c>
      <c r="K145" s="57"/>
      <c r="L145" s="57"/>
      <c r="M145" s="57"/>
      <c r="N145" s="60">
        <v>-6.37223051459</v>
      </c>
      <c r="O145" s="60">
        <v>-7.1969714166600003</v>
      </c>
      <c r="P145" s="60">
        <v>-4.6788507357380009</v>
      </c>
    </row>
    <row r="146" spans="1:16">
      <c r="A146" s="46">
        <v>28291</v>
      </c>
      <c r="B146" s="38">
        <f t="shared" si="48"/>
        <v>1977</v>
      </c>
      <c r="C146" s="38">
        <f t="shared" si="49"/>
        <v>6</v>
      </c>
      <c r="D146" s="38">
        <f t="shared" si="50"/>
        <v>15</v>
      </c>
      <c r="E146" s="38">
        <f t="shared" si="51"/>
        <v>2</v>
      </c>
      <c r="F146" s="56">
        <f t="shared" ref="F146:H147" si="58">($I$148-$I146)/($I$148-$I$145)*F$145+($I146-$I$145)/($I$148-$I$145)*F$148</f>
        <v>-5.8486199323169235</v>
      </c>
      <c r="G146" s="56">
        <f t="shared" si="58"/>
        <v>-6.5140959549600002</v>
      </c>
      <c r="H146" s="56">
        <f t="shared" si="58"/>
        <v>-4.3164218516910777</v>
      </c>
      <c r="I146" s="38">
        <f t="shared" si="52"/>
        <v>3983</v>
      </c>
      <c r="J146" s="50">
        <f t="shared" si="53"/>
        <v>35</v>
      </c>
      <c r="K146" s="56"/>
      <c r="L146" s="56"/>
      <c r="M146" s="56"/>
      <c r="N146" s="59">
        <v>-5.8486199323169235</v>
      </c>
      <c r="O146" s="59">
        <v>-6.5140959549600002</v>
      </c>
      <c r="P146" s="59">
        <v>-4.3164218516910777</v>
      </c>
    </row>
    <row r="147" spans="1:16">
      <c r="A147" s="46">
        <v>28319</v>
      </c>
      <c r="B147" s="38">
        <f t="shared" si="48"/>
        <v>1977</v>
      </c>
      <c r="C147" s="38">
        <f t="shared" si="49"/>
        <v>7</v>
      </c>
      <c r="D147" s="38">
        <f t="shared" si="50"/>
        <v>13</v>
      </c>
      <c r="E147" s="38">
        <f t="shared" si="51"/>
        <v>3</v>
      </c>
      <c r="F147" s="56">
        <f t="shared" si="58"/>
        <v>-5.4297314664984615</v>
      </c>
      <c r="G147" s="56">
        <f t="shared" si="58"/>
        <v>-5.9677955856000002</v>
      </c>
      <c r="H147" s="56">
        <f t="shared" si="58"/>
        <v>-4.0264787444535388</v>
      </c>
      <c r="I147" s="38">
        <f t="shared" si="52"/>
        <v>4011</v>
      </c>
      <c r="J147" s="50">
        <f t="shared" si="53"/>
        <v>28</v>
      </c>
      <c r="K147" s="56"/>
      <c r="L147" s="56"/>
      <c r="M147" s="56"/>
      <c r="N147" s="59">
        <v>-5.4297314664984615</v>
      </c>
      <c r="O147" s="59">
        <v>-5.9677955856000002</v>
      </c>
      <c r="P147" s="59">
        <v>-4.0264787444535388</v>
      </c>
    </row>
    <row r="148" spans="1:16" s="42" customFormat="1">
      <c r="A148" s="48">
        <v>28347</v>
      </c>
      <c r="B148" s="49">
        <f t="shared" si="48"/>
        <v>1977</v>
      </c>
      <c r="C148" s="49">
        <f t="shared" si="49"/>
        <v>8</v>
      </c>
      <c r="D148" s="49">
        <f t="shared" si="50"/>
        <v>10</v>
      </c>
      <c r="E148" s="49">
        <f t="shared" si="51"/>
        <v>3</v>
      </c>
      <c r="F148" s="57">
        <v>-5.0108430006800004</v>
      </c>
      <c r="G148" s="57">
        <v>-5.4214952162400003</v>
      </c>
      <c r="H148" s="57">
        <v>-3.7365356372160003</v>
      </c>
      <c r="I148" s="49">
        <f t="shared" si="52"/>
        <v>4039</v>
      </c>
      <c r="J148" s="49">
        <f t="shared" si="53"/>
        <v>28</v>
      </c>
      <c r="K148" s="57"/>
      <c r="L148" s="57"/>
      <c r="M148" s="57"/>
      <c r="N148" s="60">
        <v>-5.0108430006800004</v>
      </c>
      <c r="O148" s="60">
        <v>-5.4214952162400003</v>
      </c>
      <c r="P148" s="60">
        <v>-3.7365356372160003</v>
      </c>
    </row>
    <row r="149" spans="1:16">
      <c r="A149" s="46">
        <v>28382</v>
      </c>
      <c r="B149" s="38">
        <f t="shared" si="48"/>
        <v>1977</v>
      </c>
      <c r="C149" s="38">
        <f t="shared" si="49"/>
        <v>9</v>
      </c>
      <c r="D149" s="38">
        <f t="shared" si="50"/>
        <v>14</v>
      </c>
      <c r="E149" s="38">
        <f t="shared" si="51"/>
        <v>3</v>
      </c>
      <c r="F149" s="56">
        <f t="shared" ref="F149:H150" si="59">($I$151-$I149)/($I$151-$I$148)*F$148+($I149-$I$148)/($I$151-$I$148)*F$151</f>
        <v>-5.0396846685953847</v>
      </c>
      <c r="G149" s="56">
        <f t="shared" si="59"/>
        <v>-5.4235705750361545</v>
      </c>
      <c r="H149" s="56">
        <f t="shared" si="59"/>
        <v>-4.002719301771001</v>
      </c>
      <c r="I149" s="38">
        <f t="shared" si="52"/>
        <v>4074</v>
      </c>
      <c r="J149" s="50">
        <f t="shared" si="53"/>
        <v>35</v>
      </c>
      <c r="K149" s="56"/>
      <c r="L149" s="56"/>
      <c r="M149" s="56"/>
      <c r="N149" s="59">
        <v>-5.0396846685953847</v>
      </c>
      <c r="O149" s="59">
        <v>-5.4235705750361545</v>
      </c>
      <c r="P149" s="59">
        <v>-4.002719301771001</v>
      </c>
    </row>
    <row r="150" spans="1:16">
      <c r="A150" s="46">
        <v>28410</v>
      </c>
      <c r="B150" s="38">
        <f t="shared" si="48"/>
        <v>1977</v>
      </c>
      <c r="C150" s="38">
        <f t="shared" si="49"/>
        <v>10</v>
      </c>
      <c r="D150" s="38">
        <f t="shared" si="50"/>
        <v>12</v>
      </c>
      <c r="E150" s="38">
        <f t="shared" si="51"/>
        <v>4</v>
      </c>
      <c r="F150" s="56">
        <f t="shared" si="59"/>
        <v>-5.0627580029276924</v>
      </c>
      <c r="G150" s="56">
        <f t="shared" si="59"/>
        <v>-5.4252308620730769</v>
      </c>
      <c r="H150" s="56">
        <f t="shared" si="59"/>
        <v>-4.2156662334149999</v>
      </c>
      <c r="I150" s="38">
        <f t="shared" si="52"/>
        <v>4102</v>
      </c>
      <c r="J150" s="50">
        <f t="shared" si="53"/>
        <v>28</v>
      </c>
      <c r="K150" s="56"/>
      <c r="L150" s="56"/>
      <c r="M150" s="56"/>
      <c r="N150" s="59">
        <v>-5.0627580029276924</v>
      </c>
      <c r="O150" s="59">
        <v>-5.4252308620730769</v>
      </c>
      <c r="P150" s="59">
        <v>-4.2156662334149999</v>
      </c>
    </row>
    <row r="151" spans="1:16" s="42" customFormat="1">
      <c r="A151" s="48">
        <v>28438</v>
      </c>
      <c r="B151" s="49">
        <f t="shared" si="48"/>
        <v>1977</v>
      </c>
      <c r="C151" s="49">
        <f t="shared" si="49"/>
        <v>11</v>
      </c>
      <c r="D151" s="49">
        <f t="shared" si="50"/>
        <v>9</v>
      </c>
      <c r="E151" s="49">
        <f t="shared" si="51"/>
        <v>4</v>
      </c>
      <c r="F151" s="57">
        <v>-5.0858313372600001</v>
      </c>
      <c r="G151" s="57">
        <v>-5.4268911491100003</v>
      </c>
      <c r="H151" s="57">
        <v>-4.4286131650590006</v>
      </c>
      <c r="I151" s="49">
        <f t="shared" si="52"/>
        <v>4130</v>
      </c>
      <c r="J151" s="49">
        <f t="shared" si="53"/>
        <v>28</v>
      </c>
      <c r="K151" s="57"/>
      <c r="L151" s="57"/>
      <c r="M151" s="57"/>
      <c r="N151" s="60">
        <v>-5.0858313372600001</v>
      </c>
      <c r="O151" s="60">
        <v>-5.4268911491100003</v>
      </c>
      <c r="P151" s="60">
        <v>-4.4286131650590006</v>
      </c>
    </row>
    <row r="152" spans="1:16">
      <c r="A152" s="46">
        <v>28473</v>
      </c>
      <c r="B152" s="38">
        <f t="shared" si="48"/>
        <v>1977</v>
      </c>
      <c r="C152" s="38">
        <f t="shared" si="49"/>
        <v>12</v>
      </c>
      <c r="D152" s="38">
        <f t="shared" si="50"/>
        <v>14</v>
      </c>
      <c r="E152" s="38">
        <f t="shared" si="51"/>
        <v>4</v>
      </c>
      <c r="F152" s="56">
        <f t="shared" ref="F152:H153" si="60">($I$154-$I152)/($I$154-$I$151)*F$151+($I152-$I$151)/($I$154-$I$151)*F$154</f>
        <v>-4.9913458316633328</v>
      </c>
      <c r="G152" s="56">
        <f t="shared" si="60"/>
        <v>-5.2862467326633329</v>
      </c>
      <c r="H152" s="56">
        <f t="shared" si="60"/>
        <v>-4.3151807249786671</v>
      </c>
      <c r="I152" s="38">
        <f t="shared" si="52"/>
        <v>4165</v>
      </c>
      <c r="J152" s="50">
        <f t="shared" si="53"/>
        <v>35</v>
      </c>
      <c r="K152" s="56"/>
      <c r="L152" s="56"/>
      <c r="M152" s="56"/>
      <c r="N152" s="59">
        <v>-4.9913458316633328</v>
      </c>
      <c r="O152" s="59">
        <v>-5.2862467326633329</v>
      </c>
      <c r="P152" s="59">
        <v>-4.3151807249786671</v>
      </c>
    </row>
    <row r="153" spans="1:16">
      <c r="A153" s="46">
        <v>28501</v>
      </c>
      <c r="B153" s="38">
        <f t="shared" si="48"/>
        <v>1978</v>
      </c>
      <c r="C153" s="38">
        <f t="shared" si="49"/>
        <v>1</v>
      </c>
      <c r="D153" s="38">
        <f t="shared" si="50"/>
        <v>11</v>
      </c>
      <c r="E153" s="38">
        <f t="shared" si="51"/>
        <v>1</v>
      </c>
      <c r="F153" s="56">
        <f t="shared" si="60"/>
        <v>-4.9157574271859996</v>
      </c>
      <c r="G153" s="56">
        <f t="shared" si="60"/>
        <v>-5.1737311995059994</v>
      </c>
      <c r="H153" s="56">
        <f t="shared" si="60"/>
        <v>-4.2244347729144005</v>
      </c>
      <c r="I153" s="38">
        <f t="shared" si="52"/>
        <v>4193</v>
      </c>
      <c r="J153" s="50">
        <f t="shared" si="53"/>
        <v>28</v>
      </c>
      <c r="K153" s="56"/>
      <c r="L153" s="56"/>
      <c r="M153" s="56"/>
      <c r="N153" s="59">
        <v>-4.9157574271859996</v>
      </c>
      <c r="O153" s="59">
        <v>-5.1737311995059994</v>
      </c>
      <c r="P153" s="59">
        <v>-4.2244347729144005</v>
      </c>
    </row>
    <row r="154" spans="1:16" s="42" customFormat="1">
      <c r="A154" s="48">
        <v>28543</v>
      </c>
      <c r="B154" s="49">
        <f t="shared" si="48"/>
        <v>1978</v>
      </c>
      <c r="C154" s="49">
        <f t="shared" si="49"/>
        <v>2</v>
      </c>
      <c r="D154" s="49">
        <f t="shared" si="50"/>
        <v>22</v>
      </c>
      <c r="E154" s="49">
        <f t="shared" si="51"/>
        <v>1</v>
      </c>
      <c r="F154" s="57">
        <v>-4.8023748204699999</v>
      </c>
      <c r="G154" s="57">
        <v>-5.0049578997699999</v>
      </c>
      <c r="H154" s="57">
        <v>-4.0883158448180001</v>
      </c>
      <c r="I154" s="49">
        <f t="shared" si="52"/>
        <v>4235</v>
      </c>
      <c r="J154" s="49">
        <f t="shared" si="53"/>
        <v>42</v>
      </c>
      <c r="K154" s="57"/>
      <c r="L154" s="57"/>
      <c r="M154" s="57"/>
      <c r="N154" s="60">
        <v>-4.8023748204699999</v>
      </c>
      <c r="O154" s="60">
        <v>-5.0049578997699999</v>
      </c>
      <c r="P154" s="60">
        <v>-4.0883158448180001</v>
      </c>
    </row>
    <row r="155" spans="1:16">
      <c r="A155" s="46">
        <v>28564</v>
      </c>
      <c r="B155" s="38">
        <f t="shared" si="48"/>
        <v>1978</v>
      </c>
      <c r="C155" s="38">
        <f t="shared" si="49"/>
        <v>3</v>
      </c>
      <c r="D155" s="38">
        <f t="shared" si="50"/>
        <v>15</v>
      </c>
      <c r="E155" s="38">
        <f t="shared" si="51"/>
        <v>1</v>
      </c>
      <c r="F155" s="56">
        <f t="shared" ref="F155:H156" si="61">($I$157-$I155)/($I$157-$I$154)*F$154+($I155-$I$154)/($I$157-$I$154)*F$157</f>
        <v>-4.7931986533300002</v>
      </c>
      <c r="G155" s="56">
        <f t="shared" si="61"/>
        <v>-5.2909083342509096</v>
      </c>
      <c r="H155" s="56">
        <f t="shared" si="61"/>
        <v>-4.1019837848433642</v>
      </c>
      <c r="I155" s="38">
        <f t="shared" si="52"/>
        <v>4256</v>
      </c>
      <c r="J155" s="50">
        <f t="shared" si="53"/>
        <v>21</v>
      </c>
      <c r="K155" s="56"/>
      <c r="L155" s="56"/>
      <c r="M155" s="56"/>
      <c r="N155" s="59">
        <v>-4.7931986533300002</v>
      </c>
      <c r="O155" s="59">
        <v>-5.2909083342509096</v>
      </c>
      <c r="P155" s="59">
        <v>-4.1019837848433642</v>
      </c>
    </row>
    <row r="156" spans="1:16">
      <c r="A156" s="46">
        <v>28592</v>
      </c>
      <c r="B156" s="38">
        <f t="shared" si="48"/>
        <v>1978</v>
      </c>
      <c r="C156" s="38">
        <f t="shared" si="49"/>
        <v>4</v>
      </c>
      <c r="D156" s="38">
        <f t="shared" si="50"/>
        <v>12</v>
      </c>
      <c r="E156" s="38">
        <f t="shared" si="51"/>
        <v>2</v>
      </c>
      <c r="F156" s="56">
        <f t="shared" si="61"/>
        <v>-4.78096376381</v>
      </c>
      <c r="G156" s="56">
        <f t="shared" si="61"/>
        <v>-5.6721755802254545</v>
      </c>
      <c r="H156" s="56">
        <f t="shared" si="61"/>
        <v>-4.1202077048771821</v>
      </c>
      <c r="I156" s="38">
        <f t="shared" si="52"/>
        <v>4284</v>
      </c>
      <c r="J156" s="50">
        <f t="shared" si="53"/>
        <v>28</v>
      </c>
      <c r="K156" s="56"/>
      <c r="L156" s="56"/>
      <c r="M156" s="56"/>
      <c r="N156" s="59">
        <v>-4.78096376381</v>
      </c>
      <c r="O156" s="59">
        <v>-5.6721755802254545</v>
      </c>
      <c r="P156" s="59">
        <v>-4.1202077048771821</v>
      </c>
    </row>
    <row r="157" spans="1:16" s="42" customFormat="1">
      <c r="A157" s="48">
        <v>28620</v>
      </c>
      <c r="B157" s="49">
        <f t="shared" si="48"/>
        <v>1978</v>
      </c>
      <c r="C157" s="49">
        <f t="shared" si="49"/>
        <v>5</v>
      </c>
      <c r="D157" s="49">
        <f t="shared" si="50"/>
        <v>10</v>
      </c>
      <c r="E157" s="49">
        <f t="shared" si="51"/>
        <v>2</v>
      </c>
      <c r="F157" s="57">
        <v>-4.7687288742899998</v>
      </c>
      <c r="G157" s="57">
        <v>-6.0534428262000004</v>
      </c>
      <c r="H157" s="57">
        <v>-4.138431624911</v>
      </c>
      <c r="I157" s="49">
        <f t="shared" si="52"/>
        <v>4312</v>
      </c>
      <c r="J157" s="49">
        <f t="shared" si="53"/>
        <v>28</v>
      </c>
      <c r="K157" s="57"/>
      <c r="L157" s="57"/>
      <c r="M157" s="57"/>
      <c r="N157" s="60">
        <v>-4.7687288742899998</v>
      </c>
      <c r="O157" s="60">
        <v>-6.0534428262000004</v>
      </c>
      <c r="P157" s="60">
        <v>-4.138431624911</v>
      </c>
    </row>
    <row r="158" spans="1:16">
      <c r="A158" s="46">
        <v>28655</v>
      </c>
      <c r="B158" s="38">
        <f t="shared" si="48"/>
        <v>1978</v>
      </c>
      <c r="C158" s="38">
        <f t="shared" si="49"/>
        <v>6</v>
      </c>
      <c r="D158" s="38">
        <f t="shared" si="50"/>
        <v>14</v>
      </c>
      <c r="E158" s="38">
        <f t="shared" si="51"/>
        <v>2</v>
      </c>
      <c r="F158" s="56">
        <f t="shared" ref="F158:H159" si="62">($I$160-$I158)/($I$160-$I$157)*F$157+($I158-$I$157)/($I$160-$I$157)*F$160</f>
        <v>-5.0508032938399996</v>
      </c>
      <c r="G158" s="56">
        <f t="shared" si="62"/>
        <v>-5.8179113797076925</v>
      </c>
      <c r="H158" s="56">
        <f t="shared" si="62"/>
        <v>-4.6048919966090764</v>
      </c>
      <c r="I158" s="38">
        <f t="shared" si="52"/>
        <v>4347</v>
      </c>
      <c r="J158" s="50">
        <f t="shared" si="53"/>
        <v>35</v>
      </c>
      <c r="K158" s="56"/>
      <c r="L158" s="56"/>
      <c r="M158" s="56"/>
      <c r="N158" s="59">
        <v>-5.0508032938399996</v>
      </c>
      <c r="O158" s="59">
        <v>-5.8179113797076925</v>
      </c>
      <c r="P158" s="59">
        <v>-4.6048919966090764</v>
      </c>
    </row>
    <row r="159" spans="1:16">
      <c r="A159" s="46">
        <v>28683</v>
      </c>
      <c r="B159" s="38">
        <f t="shared" si="48"/>
        <v>1978</v>
      </c>
      <c r="C159" s="38">
        <f t="shared" si="49"/>
        <v>7</v>
      </c>
      <c r="D159" s="38">
        <f t="shared" si="50"/>
        <v>12</v>
      </c>
      <c r="E159" s="38">
        <f t="shared" si="51"/>
        <v>3</v>
      </c>
      <c r="F159" s="56">
        <f t="shared" si="62"/>
        <v>-5.2764628294799998</v>
      </c>
      <c r="G159" s="56">
        <f t="shared" si="62"/>
        <v>-5.6294862225138456</v>
      </c>
      <c r="H159" s="56">
        <f t="shared" si="62"/>
        <v>-4.9780602939675376</v>
      </c>
      <c r="I159" s="38">
        <f t="shared" si="52"/>
        <v>4375</v>
      </c>
      <c r="J159" s="50">
        <f t="shared" si="53"/>
        <v>28</v>
      </c>
      <c r="K159" s="56"/>
      <c r="L159" s="56"/>
      <c r="M159" s="56"/>
      <c r="N159" s="59">
        <v>-5.2764628294799998</v>
      </c>
      <c r="O159" s="59">
        <v>-5.6294862225138456</v>
      </c>
      <c r="P159" s="59">
        <v>-4.9780602939675376</v>
      </c>
    </row>
    <row r="160" spans="1:16" s="42" customFormat="1">
      <c r="A160" s="48">
        <v>28711</v>
      </c>
      <c r="B160" s="49">
        <f t="shared" si="48"/>
        <v>1978</v>
      </c>
      <c r="C160" s="49">
        <f t="shared" si="49"/>
        <v>8</v>
      </c>
      <c r="D160" s="49">
        <f t="shared" si="50"/>
        <v>9</v>
      </c>
      <c r="E160" s="49">
        <f t="shared" si="51"/>
        <v>3</v>
      </c>
      <c r="F160" s="57">
        <v>-5.50212236512</v>
      </c>
      <c r="G160" s="57">
        <v>-5.4410610653199996</v>
      </c>
      <c r="H160" s="57">
        <v>-5.3512285913259996</v>
      </c>
      <c r="I160" s="49">
        <f t="shared" si="52"/>
        <v>4403</v>
      </c>
      <c r="J160" s="49">
        <f t="shared" si="53"/>
        <v>28</v>
      </c>
      <c r="K160" s="57"/>
      <c r="L160" s="57"/>
      <c r="M160" s="57"/>
      <c r="N160" s="60">
        <v>-5.50212236512</v>
      </c>
      <c r="O160" s="60">
        <v>-5.4410610653199996</v>
      </c>
      <c r="P160" s="60">
        <v>-5.3512285913259996</v>
      </c>
    </row>
    <row r="161" spans="1:16">
      <c r="A161" s="46">
        <v>28746</v>
      </c>
      <c r="B161" s="38">
        <f t="shared" si="48"/>
        <v>1978</v>
      </c>
      <c r="C161" s="38">
        <f t="shared" si="49"/>
        <v>9</v>
      </c>
      <c r="D161" s="38">
        <f t="shared" si="50"/>
        <v>13</v>
      </c>
      <c r="E161" s="38">
        <f t="shared" si="51"/>
        <v>3</v>
      </c>
      <c r="F161" s="56">
        <f t="shared" ref="F161:H162" si="63">($I$163-$I161)/($I$163-$I$160)*F$160+($I161-$I$160)/($I$163-$I$160)*F$163</f>
        <v>-5.4089681624914281</v>
      </c>
      <c r="G161" s="56">
        <f t="shared" si="63"/>
        <v>-5.3474170537914283</v>
      </c>
      <c r="H161" s="56">
        <f t="shared" si="63"/>
        <v>-5.6050825943970715</v>
      </c>
      <c r="I161" s="38">
        <f t="shared" si="52"/>
        <v>4438</v>
      </c>
      <c r="J161" s="50">
        <f t="shared" si="53"/>
        <v>35</v>
      </c>
      <c r="K161" s="56"/>
      <c r="L161" s="56"/>
      <c r="M161" s="56"/>
      <c r="N161" s="59">
        <v>-5.4089681624914281</v>
      </c>
      <c r="O161" s="59">
        <v>-5.3474170537914283</v>
      </c>
      <c r="P161" s="59">
        <v>-5.6050825943970715</v>
      </c>
    </row>
    <row r="162" spans="1:16">
      <c r="A162" s="46">
        <v>28774</v>
      </c>
      <c r="B162" s="38">
        <f t="shared" si="48"/>
        <v>1978</v>
      </c>
      <c r="C162" s="38">
        <f t="shared" si="49"/>
        <v>10</v>
      </c>
      <c r="D162" s="38">
        <f t="shared" si="50"/>
        <v>11</v>
      </c>
      <c r="E162" s="38">
        <f t="shared" si="51"/>
        <v>4</v>
      </c>
      <c r="F162" s="56">
        <f t="shared" si="63"/>
        <v>-5.3344448003885709</v>
      </c>
      <c r="G162" s="56">
        <f t="shared" si="63"/>
        <v>-5.2725018445685716</v>
      </c>
      <c r="H162" s="56">
        <f t="shared" si="63"/>
        <v>-5.8081657968539293</v>
      </c>
      <c r="I162" s="38">
        <f t="shared" si="52"/>
        <v>4466</v>
      </c>
      <c r="J162" s="50">
        <f t="shared" si="53"/>
        <v>28</v>
      </c>
      <c r="K162" s="56"/>
      <c r="L162" s="56"/>
      <c r="M162" s="56"/>
      <c r="N162" s="59">
        <v>-5.3344448003885709</v>
      </c>
      <c r="O162" s="59">
        <v>-5.2725018445685716</v>
      </c>
      <c r="P162" s="59">
        <v>-5.8081657968539293</v>
      </c>
    </row>
    <row r="163" spans="1:16" s="42" customFormat="1">
      <c r="A163" s="48">
        <v>28809</v>
      </c>
      <c r="B163" s="49">
        <f t="shared" si="48"/>
        <v>1978</v>
      </c>
      <c r="C163" s="49">
        <f t="shared" si="49"/>
        <v>11</v>
      </c>
      <c r="D163" s="49">
        <f t="shared" si="50"/>
        <v>15</v>
      </c>
      <c r="E163" s="49">
        <f t="shared" si="51"/>
        <v>4</v>
      </c>
      <c r="F163" s="57">
        <v>-5.2412905977599999</v>
      </c>
      <c r="G163" s="57">
        <v>-5.1788578330400004</v>
      </c>
      <c r="H163" s="57">
        <v>-6.0620197999250003</v>
      </c>
      <c r="I163" s="49">
        <f t="shared" si="52"/>
        <v>4501</v>
      </c>
      <c r="J163" s="49">
        <f t="shared" si="53"/>
        <v>35</v>
      </c>
      <c r="K163" s="57"/>
      <c r="L163" s="57"/>
      <c r="M163" s="57"/>
      <c r="N163" s="60">
        <v>-5.2412905977599999</v>
      </c>
      <c r="O163" s="60">
        <v>-5.1788578330400004</v>
      </c>
      <c r="P163" s="60">
        <v>-6.0620197999250003</v>
      </c>
    </row>
    <row r="164" spans="1:16">
      <c r="A164" s="46">
        <v>28837</v>
      </c>
      <c r="B164" s="38">
        <f t="shared" si="48"/>
        <v>1978</v>
      </c>
      <c r="C164" s="38">
        <f t="shared" si="49"/>
        <v>12</v>
      </c>
      <c r="D164" s="38">
        <f t="shared" si="50"/>
        <v>13</v>
      </c>
      <c r="E164" s="38">
        <f t="shared" si="51"/>
        <v>4</v>
      </c>
      <c r="F164" s="56">
        <f>($I$165-$I164)/($I$165-$I$163)*F$163+($I164-$I$163)/($I$165-$I$163)*F$165</f>
        <v>-3.9223424083963634</v>
      </c>
      <c r="G164" s="56">
        <f>($I$165-$I164)/($I$165-$I$163)*G$163+($I164-$I$163)/($I$165-$I$163)*G$165</f>
        <v>-3.9722084912218181</v>
      </c>
      <c r="H164" s="56">
        <f>($I$165-$I164)/($I$165-$I$163)*H$163+($I164-$I$163)/($I$165-$I$163)*H$165</f>
        <v>-4.8442187558137277</v>
      </c>
      <c r="I164" s="38">
        <f t="shared" si="52"/>
        <v>4529</v>
      </c>
      <c r="J164" s="50">
        <f t="shared" si="53"/>
        <v>28</v>
      </c>
      <c r="K164" s="56"/>
      <c r="L164" s="56"/>
      <c r="M164" s="56"/>
      <c r="N164" s="59">
        <v>-3.9223424083963634</v>
      </c>
      <c r="O164" s="59">
        <v>-3.9722084912218181</v>
      </c>
      <c r="P164" s="59">
        <v>-4.8442187558137277</v>
      </c>
    </row>
    <row r="165" spans="1:16" s="42" customFormat="1">
      <c r="A165" s="48">
        <v>28886</v>
      </c>
      <c r="B165" s="49">
        <f t="shared" si="48"/>
        <v>1979</v>
      </c>
      <c r="C165" s="49">
        <f t="shared" si="49"/>
        <v>1</v>
      </c>
      <c r="D165" s="49">
        <f t="shared" si="50"/>
        <v>31</v>
      </c>
      <c r="E165" s="49">
        <f t="shared" si="51"/>
        <v>1</v>
      </c>
      <c r="F165" s="57">
        <v>-1.6141830770100001</v>
      </c>
      <c r="G165" s="57">
        <v>-1.86057214304</v>
      </c>
      <c r="H165" s="57">
        <v>-2.7130669286189999</v>
      </c>
      <c r="I165" s="49">
        <f t="shared" si="52"/>
        <v>4578</v>
      </c>
      <c r="J165" s="49">
        <f t="shared" si="53"/>
        <v>49</v>
      </c>
      <c r="K165" s="57"/>
      <c r="L165" s="57"/>
      <c r="M165" s="57"/>
      <c r="N165" s="60">
        <v>-1.6141830770100001</v>
      </c>
      <c r="O165" s="60">
        <v>-1.86057214304</v>
      </c>
      <c r="P165" s="60">
        <v>-2.7130669286189999</v>
      </c>
    </row>
    <row r="166" spans="1:16">
      <c r="A166" s="46">
        <v>28928</v>
      </c>
      <c r="B166" s="38">
        <f t="shared" si="48"/>
        <v>1979</v>
      </c>
      <c r="C166" s="38">
        <f t="shared" si="49"/>
        <v>3</v>
      </c>
      <c r="D166" s="38">
        <f t="shared" si="50"/>
        <v>14</v>
      </c>
      <c r="E166" s="38">
        <f t="shared" si="51"/>
        <v>1</v>
      </c>
      <c r="F166" s="56">
        <f t="shared" ref="F166:H167" si="64">($I$168-$I166)/($I$168-$I$165)*F$165+($I166-$I$165)/($I$168-$I$165)*F$168</f>
        <v>-1.944012928886</v>
      </c>
      <c r="G166" s="56">
        <f t="shared" si="64"/>
        <v>-2.0124129734839999</v>
      </c>
      <c r="H166" s="56">
        <f t="shared" si="64"/>
        <v>-3.2037545968485999</v>
      </c>
      <c r="I166" s="38">
        <f t="shared" si="52"/>
        <v>4620</v>
      </c>
      <c r="J166" s="50">
        <f t="shared" si="53"/>
        <v>42</v>
      </c>
      <c r="K166" s="56"/>
      <c r="L166" s="56"/>
      <c r="M166" s="56"/>
      <c r="N166" s="59">
        <v>-1.944012928886</v>
      </c>
      <c r="O166" s="59">
        <v>-2.0124129734839999</v>
      </c>
      <c r="P166" s="59">
        <v>-3.2037545968485999</v>
      </c>
    </row>
    <row r="167" spans="1:16">
      <c r="A167" s="46">
        <v>28956</v>
      </c>
      <c r="B167" s="38">
        <f t="shared" si="48"/>
        <v>1979</v>
      </c>
      <c r="C167" s="38">
        <f t="shared" si="49"/>
        <v>4</v>
      </c>
      <c r="D167" s="38">
        <f t="shared" si="50"/>
        <v>11</v>
      </c>
      <c r="E167" s="38">
        <f t="shared" si="51"/>
        <v>2</v>
      </c>
      <c r="F167" s="56">
        <f t="shared" si="64"/>
        <v>-2.1638994968033334</v>
      </c>
      <c r="G167" s="56">
        <f t="shared" si="64"/>
        <v>-2.1136401937799998</v>
      </c>
      <c r="H167" s="56">
        <f t="shared" si="64"/>
        <v>-3.5308797090016668</v>
      </c>
      <c r="I167" s="38">
        <f t="shared" si="52"/>
        <v>4648</v>
      </c>
      <c r="J167" s="50">
        <f t="shared" si="53"/>
        <v>28</v>
      </c>
      <c r="K167" s="56"/>
      <c r="L167" s="56"/>
      <c r="M167" s="56"/>
      <c r="N167" s="59">
        <v>-2.1638994968033334</v>
      </c>
      <c r="O167" s="59">
        <v>-2.1136401937799998</v>
      </c>
      <c r="P167" s="59">
        <v>-3.5308797090016668</v>
      </c>
    </row>
    <row r="168" spans="1:16" s="42" customFormat="1">
      <c r="A168" s="48">
        <v>28991</v>
      </c>
      <c r="B168" s="49">
        <f t="shared" si="48"/>
        <v>1979</v>
      </c>
      <c r="C168" s="49">
        <f t="shared" si="49"/>
        <v>5</v>
      </c>
      <c r="D168" s="49">
        <f t="shared" si="50"/>
        <v>16</v>
      </c>
      <c r="E168" s="49">
        <f t="shared" si="51"/>
        <v>2</v>
      </c>
      <c r="F168" s="57">
        <v>-2.4387577067000001</v>
      </c>
      <c r="G168" s="57">
        <v>-2.24017421915</v>
      </c>
      <c r="H168" s="57">
        <v>-3.9397860991930003</v>
      </c>
      <c r="I168" s="49">
        <f t="shared" si="52"/>
        <v>4683</v>
      </c>
      <c r="J168" s="49">
        <f t="shared" si="53"/>
        <v>35</v>
      </c>
      <c r="K168" s="57"/>
      <c r="L168" s="57"/>
      <c r="M168" s="57"/>
      <c r="N168" s="60">
        <v>-2.4387577067000001</v>
      </c>
      <c r="O168" s="60">
        <v>-2.24017421915</v>
      </c>
      <c r="P168" s="60">
        <v>-3.9397860991930003</v>
      </c>
    </row>
    <row r="169" spans="1:16">
      <c r="A169" s="46">
        <v>29039</v>
      </c>
      <c r="B169" s="38">
        <f t="shared" si="48"/>
        <v>1979</v>
      </c>
      <c r="C169" s="38">
        <f t="shared" si="49"/>
        <v>7</v>
      </c>
      <c r="D169" s="38">
        <f t="shared" si="50"/>
        <v>3</v>
      </c>
      <c r="E169" s="38">
        <f t="shared" si="51"/>
        <v>3</v>
      </c>
      <c r="F169" s="56">
        <f>($I$170-$I169)/($I$170-$I$168)*F$168+($I169-$I$168)/($I$170-$I$168)*F$170</f>
        <v>-3.3734820699685715</v>
      </c>
      <c r="G169" s="56">
        <f>($I$170-$I169)/($I$170-$I$168)*G$168+($I169-$I$168)/($I$170-$I$168)*G$170</f>
        <v>-2.6028144865042857</v>
      </c>
      <c r="H169" s="56">
        <f>($I$170-$I169)/($I$170-$I$168)*H$168+($I169-$I$168)/($I$170-$I$168)*H$170</f>
        <v>-5.5207014767992852</v>
      </c>
      <c r="I169" s="38">
        <f t="shared" si="52"/>
        <v>4731</v>
      </c>
      <c r="J169" s="50">
        <f t="shared" si="53"/>
        <v>48</v>
      </c>
      <c r="K169" s="56"/>
      <c r="L169" s="56"/>
      <c r="M169" s="56"/>
      <c r="N169" s="59">
        <v>-3.3734820699685715</v>
      </c>
      <c r="O169" s="59">
        <v>-2.6028144865042857</v>
      </c>
      <c r="P169" s="59">
        <v>-5.5207014767992852</v>
      </c>
    </row>
    <row r="170" spans="1:16" s="42" customFormat="1">
      <c r="A170" s="48">
        <v>29075</v>
      </c>
      <c r="B170" s="49">
        <f t="shared" si="48"/>
        <v>1979</v>
      </c>
      <c r="C170" s="49">
        <f t="shared" si="49"/>
        <v>8</v>
      </c>
      <c r="D170" s="49">
        <f t="shared" si="50"/>
        <v>8</v>
      </c>
      <c r="E170" s="49">
        <f t="shared" si="51"/>
        <v>3</v>
      </c>
      <c r="F170" s="57">
        <v>-4.0745253424200003</v>
      </c>
      <c r="G170" s="57">
        <v>-2.8747946870200001</v>
      </c>
      <c r="H170" s="57">
        <v>-6.7063880100039999</v>
      </c>
      <c r="I170" s="49">
        <f t="shared" si="52"/>
        <v>4767</v>
      </c>
      <c r="J170" s="49">
        <f t="shared" si="53"/>
        <v>36</v>
      </c>
      <c r="K170" s="57"/>
      <c r="L170" s="57"/>
      <c r="M170" s="57"/>
      <c r="N170" s="60">
        <v>-4.0745253424200003</v>
      </c>
      <c r="O170" s="60">
        <v>-2.8747946870200001</v>
      </c>
      <c r="P170" s="60">
        <v>-6.7063880100039999</v>
      </c>
    </row>
    <row r="171" spans="1:16">
      <c r="A171" s="46">
        <v>29110</v>
      </c>
      <c r="B171" s="38">
        <f t="shared" si="48"/>
        <v>1979</v>
      </c>
      <c r="C171" s="38">
        <f t="shared" si="49"/>
        <v>9</v>
      </c>
      <c r="D171" s="38">
        <f t="shared" si="50"/>
        <v>12</v>
      </c>
      <c r="E171" s="38">
        <f t="shared" si="51"/>
        <v>3</v>
      </c>
      <c r="F171" s="56">
        <f>($I$172-$I171)/($I$172-$I$170)*F$170+($I171-$I$170)/($I$172-$I$170)*F$172</f>
        <v>-4.1146286390128575</v>
      </c>
      <c r="G171" s="56">
        <f>($I$172-$I171)/($I$172-$I$170)*G$170+($I171-$I$170)/($I$172-$I$170)*G$172</f>
        <v>-2.8384789457378572</v>
      </c>
      <c r="H171" s="56">
        <f>($I$172-$I171)/($I$172-$I$170)*H$170+($I171-$I$170)/($I$172-$I$170)*H$172</f>
        <v>-7.174079452530072</v>
      </c>
      <c r="I171" s="38">
        <f t="shared" si="52"/>
        <v>4802</v>
      </c>
      <c r="J171" s="50">
        <f t="shared" si="53"/>
        <v>35</v>
      </c>
      <c r="K171" s="56"/>
      <c r="L171" s="56"/>
      <c r="M171" s="56"/>
      <c r="N171" s="59">
        <v>-4.1146286390128575</v>
      </c>
      <c r="O171" s="59">
        <v>-2.8384789457378572</v>
      </c>
      <c r="P171" s="59">
        <v>-7.174079452530072</v>
      </c>
    </row>
    <row r="172" spans="1:16" s="42" customFormat="1">
      <c r="A172" s="48">
        <v>29173</v>
      </c>
      <c r="B172" s="49">
        <f t="shared" si="48"/>
        <v>1979</v>
      </c>
      <c r="C172" s="49">
        <f t="shared" si="49"/>
        <v>11</v>
      </c>
      <c r="D172" s="49">
        <f t="shared" si="50"/>
        <v>14</v>
      </c>
      <c r="E172" s="49">
        <f t="shared" si="51"/>
        <v>4</v>
      </c>
      <c r="F172" s="57">
        <v>-4.1868145728800004</v>
      </c>
      <c r="G172" s="57">
        <v>-2.7731106114299999</v>
      </c>
      <c r="H172" s="57">
        <v>-8.0159240490770003</v>
      </c>
      <c r="I172" s="49">
        <f t="shared" si="52"/>
        <v>4865</v>
      </c>
      <c r="J172" s="49">
        <f t="shared" si="53"/>
        <v>63</v>
      </c>
      <c r="K172" s="57"/>
      <c r="L172" s="57"/>
      <c r="M172" s="57"/>
      <c r="N172" s="60">
        <v>-4.1868145728800004</v>
      </c>
      <c r="O172" s="60">
        <v>-2.7731106114299999</v>
      </c>
      <c r="P172" s="60">
        <v>-8.0159240490770003</v>
      </c>
    </row>
    <row r="173" spans="1:16">
      <c r="A173" s="44">
        <v>29223</v>
      </c>
      <c r="B173" s="38">
        <f t="shared" si="48"/>
        <v>1980</v>
      </c>
      <c r="C173" s="38">
        <f t="shared" si="49"/>
        <v>1</v>
      </c>
      <c r="D173" s="38">
        <f t="shared" si="50"/>
        <v>3</v>
      </c>
      <c r="E173" s="38">
        <f t="shared" si="51"/>
        <v>1</v>
      </c>
      <c r="F173" s="56">
        <f>($I$174-$I173)/($I$174-$I$172)*F$172+($I173-$I$172)/($I$174-$I$172)*F$174</f>
        <v>-3.9266157355098699</v>
      </c>
      <c r="G173" s="56">
        <f>($I$174-$I173)/($I$174-$I$172)*G$172+($I173-$I$172)/($I$174-$I$172)*G$174</f>
        <v>-2.8109533918585714</v>
      </c>
      <c r="H173" s="56">
        <f>($I$174-$I173)/($I$174-$I$172)*H$172+($I173-$I$172)/($I$174-$I$172)*H$174</f>
        <v>-7.997351491078299</v>
      </c>
      <c r="I173" s="38">
        <f t="shared" si="52"/>
        <v>4915</v>
      </c>
      <c r="J173" s="50">
        <f t="shared" si="53"/>
        <v>50</v>
      </c>
      <c r="K173" s="56"/>
      <c r="L173" s="56"/>
      <c r="M173" s="56"/>
      <c r="N173" s="59">
        <v>-3.9266157355098699</v>
      </c>
      <c r="O173" s="59">
        <v>-2.8109533918585714</v>
      </c>
      <c r="P173" s="59">
        <v>-7.997351491078299</v>
      </c>
    </row>
    <row r="174" spans="1:16" s="42" customFormat="1">
      <c r="A174" s="45">
        <v>29250</v>
      </c>
      <c r="B174" s="49">
        <f t="shared" si="48"/>
        <v>1980</v>
      </c>
      <c r="C174" s="49">
        <f t="shared" si="49"/>
        <v>1</v>
      </c>
      <c r="D174" s="49">
        <f t="shared" si="50"/>
        <v>30</v>
      </c>
      <c r="E174" s="49">
        <f t="shared" si="51"/>
        <v>1</v>
      </c>
      <c r="F174" s="57">
        <v>-3.7861083633299999</v>
      </c>
      <c r="G174" s="57">
        <v>-2.83138849329</v>
      </c>
      <c r="H174" s="57">
        <v>-7.9873223097589996</v>
      </c>
      <c r="I174" s="49">
        <f t="shared" si="52"/>
        <v>4942</v>
      </c>
      <c r="J174" s="49">
        <f t="shared" si="53"/>
        <v>27</v>
      </c>
      <c r="K174" s="57"/>
      <c r="L174" s="57"/>
      <c r="M174" s="57"/>
      <c r="N174" s="60">
        <v>-3.7861083633299999</v>
      </c>
      <c r="O174" s="60">
        <v>-2.83138849329</v>
      </c>
      <c r="P174" s="60">
        <v>-7.9873223097589996</v>
      </c>
    </row>
    <row r="175" spans="1:16">
      <c r="A175" s="44">
        <v>29294</v>
      </c>
      <c r="B175" s="38">
        <f t="shared" si="48"/>
        <v>1980</v>
      </c>
      <c r="C175" s="38">
        <f t="shared" si="49"/>
        <v>3</v>
      </c>
      <c r="D175" s="38">
        <f t="shared" si="50"/>
        <v>14</v>
      </c>
      <c r="E175" s="38">
        <f t="shared" si="51"/>
        <v>1</v>
      </c>
      <c r="F175" s="56">
        <f t="shared" ref="F175:H176" si="65">($I$177-$I175)/($I$177-$I$174)*F$174+($I175-$I$174)/($I$177-$I$174)*F$177</f>
        <v>-4.47115484526981</v>
      </c>
      <c r="G175" s="56">
        <f t="shared" si="65"/>
        <v>-2.9724210756431431</v>
      </c>
      <c r="H175" s="56">
        <f t="shared" si="65"/>
        <v>-8.8998994085696665</v>
      </c>
      <c r="I175" s="38">
        <f t="shared" si="52"/>
        <v>4986</v>
      </c>
      <c r="J175" s="50">
        <f t="shared" si="53"/>
        <v>44</v>
      </c>
      <c r="K175" s="56"/>
      <c r="L175" s="56"/>
      <c r="M175" s="56"/>
      <c r="N175" s="59">
        <v>-4.47115484526981</v>
      </c>
      <c r="O175" s="59">
        <v>-2.9724210756431431</v>
      </c>
      <c r="P175" s="59">
        <v>-8.8998994085696665</v>
      </c>
    </row>
    <row r="176" spans="1:16">
      <c r="A176" s="44">
        <v>29327</v>
      </c>
      <c r="B176" s="38">
        <f t="shared" si="48"/>
        <v>1980</v>
      </c>
      <c r="C176" s="38">
        <f t="shared" si="49"/>
        <v>4</v>
      </c>
      <c r="D176" s="38">
        <f t="shared" si="50"/>
        <v>16</v>
      </c>
      <c r="E176" s="38">
        <f t="shared" si="51"/>
        <v>2</v>
      </c>
      <c r="F176" s="56">
        <f t="shared" si="65"/>
        <v>-4.984939706724667</v>
      </c>
      <c r="G176" s="56">
        <f t="shared" si="65"/>
        <v>-3.0781955124079996</v>
      </c>
      <c r="H176" s="56">
        <f t="shared" si="65"/>
        <v>-9.5843322326776672</v>
      </c>
      <c r="I176" s="38">
        <f t="shared" si="52"/>
        <v>5019</v>
      </c>
      <c r="J176" s="50">
        <f t="shared" si="53"/>
        <v>33</v>
      </c>
      <c r="K176" s="56"/>
      <c r="L176" s="56"/>
      <c r="M176" s="56"/>
      <c r="N176" s="59">
        <v>-4.984939706724667</v>
      </c>
      <c r="O176" s="59">
        <v>-3.0781955124079996</v>
      </c>
      <c r="P176" s="59">
        <v>-9.5843322326776672</v>
      </c>
    </row>
    <row r="177" spans="1:16" s="42" customFormat="1">
      <c r="A177" s="45">
        <v>29355</v>
      </c>
      <c r="B177" s="49">
        <f t="shared" si="48"/>
        <v>1980</v>
      </c>
      <c r="C177" s="49">
        <f t="shared" si="49"/>
        <v>5</v>
      </c>
      <c r="D177" s="49">
        <f t="shared" si="50"/>
        <v>14</v>
      </c>
      <c r="E177" s="49">
        <f t="shared" si="51"/>
        <v>2</v>
      </c>
      <c r="F177" s="57">
        <v>-5.4208783770500002</v>
      </c>
      <c r="G177" s="57">
        <v>-3.1679435193600001</v>
      </c>
      <c r="H177" s="57">
        <v>-10.165063113739</v>
      </c>
      <c r="I177" s="49">
        <f t="shared" si="52"/>
        <v>5047</v>
      </c>
      <c r="J177" s="49">
        <f t="shared" si="53"/>
        <v>28</v>
      </c>
      <c r="K177" s="57"/>
      <c r="L177" s="57"/>
      <c r="M177" s="57"/>
      <c r="N177" s="60">
        <v>-5.4208783770500002</v>
      </c>
      <c r="O177" s="60">
        <v>-3.1679435193600001</v>
      </c>
      <c r="P177" s="60">
        <v>-10.165063113739</v>
      </c>
    </row>
    <row r="178" spans="1:16">
      <c r="A178" s="44">
        <v>29404</v>
      </c>
      <c r="B178" s="38">
        <f t="shared" si="48"/>
        <v>1980</v>
      </c>
      <c r="C178" s="38">
        <f t="shared" si="49"/>
        <v>7</v>
      </c>
      <c r="D178" s="38">
        <f t="shared" si="50"/>
        <v>2</v>
      </c>
      <c r="E178" s="38">
        <f t="shared" si="51"/>
        <v>3</v>
      </c>
      <c r="F178" s="56">
        <f>($I$179-$I178)/($I$179-$I$177)*F$177+($I178-$I$177)/($I$179-$I$177)*F$179</f>
        <v>-6.948895732635</v>
      </c>
      <c r="G178" s="56">
        <f>($I$179-$I178)/($I$179-$I$177)*G$177+($I178-$I$177)/($I$179-$I$177)*G$179</f>
        <v>-4.963928631930834</v>
      </c>
      <c r="H178" s="56">
        <f>($I$179-$I178)/($I$179-$I$177)*H$177+($I178-$I$177)/($I$179-$I$177)*H$179</f>
        <v>-9.6574353824628343</v>
      </c>
      <c r="I178" s="38">
        <f t="shared" si="52"/>
        <v>5096</v>
      </c>
      <c r="J178" s="50">
        <f t="shared" si="53"/>
        <v>49</v>
      </c>
      <c r="K178" s="56"/>
      <c r="L178" s="56"/>
      <c r="M178" s="56"/>
      <c r="N178" s="59">
        <v>-6.948895732635</v>
      </c>
      <c r="O178" s="59">
        <v>-4.963928631930834</v>
      </c>
      <c r="P178" s="59">
        <v>-9.6574353824628343</v>
      </c>
    </row>
    <row r="179" spans="1:16" s="42" customFormat="1">
      <c r="A179" s="45">
        <v>29439</v>
      </c>
      <c r="B179" s="49">
        <f t="shared" si="48"/>
        <v>1980</v>
      </c>
      <c r="C179" s="49">
        <f t="shared" si="49"/>
        <v>8</v>
      </c>
      <c r="D179" s="49">
        <f t="shared" si="50"/>
        <v>6</v>
      </c>
      <c r="E179" s="49">
        <f t="shared" si="51"/>
        <v>3</v>
      </c>
      <c r="F179" s="57">
        <v>-8.0403367009100002</v>
      </c>
      <c r="G179" s="57">
        <v>-6.2467751409099996</v>
      </c>
      <c r="H179" s="57">
        <v>-9.2948441458370006</v>
      </c>
      <c r="I179" s="49">
        <f t="shared" si="52"/>
        <v>5131</v>
      </c>
      <c r="J179" s="49">
        <f t="shared" si="53"/>
        <v>35</v>
      </c>
      <c r="K179" s="57"/>
      <c r="L179" s="57"/>
      <c r="M179" s="57"/>
      <c r="N179" s="60">
        <v>-8.0403367009100002</v>
      </c>
      <c r="O179" s="60">
        <v>-6.2467751409099996</v>
      </c>
      <c r="P179" s="60">
        <v>-9.2948441458370006</v>
      </c>
    </row>
    <row r="180" spans="1:16">
      <c r="A180" s="44">
        <v>29474</v>
      </c>
      <c r="B180" s="38">
        <f t="shared" si="48"/>
        <v>1980</v>
      </c>
      <c r="C180" s="38">
        <f t="shared" si="49"/>
        <v>9</v>
      </c>
      <c r="D180" s="38">
        <f t="shared" si="50"/>
        <v>10</v>
      </c>
      <c r="E180" s="38">
        <f t="shared" si="51"/>
        <v>3</v>
      </c>
      <c r="F180" s="56">
        <f t="shared" ref="F180:H181" si="66">($I$182-$I180)/($I$182-$I$179)*F$179+($I180-$I$179)/($I$182-$I$179)*F$182</f>
        <v>-7.3939603245671437</v>
      </c>
      <c r="G180" s="56">
        <f t="shared" si="66"/>
        <v>-6.22476344761</v>
      </c>
      <c r="H180" s="56">
        <f t="shared" si="66"/>
        <v>-8.8417264353659295</v>
      </c>
      <c r="I180" s="38">
        <f t="shared" si="52"/>
        <v>5166</v>
      </c>
      <c r="J180" s="50">
        <f t="shared" si="53"/>
        <v>35</v>
      </c>
      <c r="K180" s="56"/>
      <c r="L180" s="56"/>
      <c r="M180" s="56"/>
      <c r="N180" s="59">
        <v>-7.3939603245671437</v>
      </c>
      <c r="O180" s="59">
        <v>-6.22476344761</v>
      </c>
      <c r="P180" s="59">
        <v>-8.8417264353659295</v>
      </c>
    </row>
    <row r="181" spans="1:16">
      <c r="A181" s="44">
        <v>29509</v>
      </c>
      <c r="B181" s="38">
        <f t="shared" si="48"/>
        <v>1980</v>
      </c>
      <c r="C181" s="38">
        <f t="shared" si="49"/>
        <v>10</v>
      </c>
      <c r="D181" s="38">
        <f t="shared" si="50"/>
        <v>15</v>
      </c>
      <c r="E181" s="38">
        <f t="shared" si="51"/>
        <v>4</v>
      </c>
      <c r="F181" s="56">
        <f t="shared" si="66"/>
        <v>-6.7475839482242854</v>
      </c>
      <c r="G181" s="56">
        <f t="shared" si="66"/>
        <v>-6.2027517543100004</v>
      </c>
      <c r="H181" s="56">
        <f t="shared" si="66"/>
        <v>-8.3886087248948566</v>
      </c>
      <c r="I181" s="38">
        <f t="shared" si="52"/>
        <v>5201</v>
      </c>
      <c r="J181" s="50">
        <f t="shared" si="53"/>
        <v>35</v>
      </c>
      <c r="K181" s="56"/>
      <c r="L181" s="56"/>
      <c r="M181" s="56"/>
      <c r="N181" s="59">
        <v>-6.7475839482242854</v>
      </c>
      <c r="O181" s="59">
        <v>-6.2027517543100004</v>
      </c>
      <c r="P181" s="59">
        <v>-8.3886087248948566</v>
      </c>
    </row>
    <row r="182" spans="1:16" s="42" customFormat="1">
      <c r="A182" s="45">
        <v>29537</v>
      </c>
      <c r="B182" s="49">
        <f t="shared" si="48"/>
        <v>1980</v>
      </c>
      <c r="C182" s="49">
        <f t="shared" si="49"/>
        <v>11</v>
      </c>
      <c r="D182" s="49">
        <f t="shared" si="50"/>
        <v>12</v>
      </c>
      <c r="E182" s="49">
        <f t="shared" si="51"/>
        <v>4</v>
      </c>
      <c r="F182" s="57">
        <v>-6.2304828471500002</v>
      </c>
      <c r="G182" s="57">
        <v>-6.1851423996700001</v>
      </c>
      <c r="H182" s="57">
        <v>-8.0261145565179994</v>
      </c>
      <c r="I182" s="49">
        <f t="shared" si="52"/>
        <v>5229</v>
      </c>
      <c r="J182" s="49">
        <f t="shared" si="53"/>
        <v>28</v>
      </c>
      <c r="K182" s="57"/>
      <c r="L182" s="57"/>
      <c r="M182" s="57"/>
      <c r="N182" s="60">
        <v>-6.2304828471500002</v>
      </c>
      <c r="O182" s="60">
        <v>-6.1851423996700001</v>
      </c>
      <c r="P182" s="60">
        <v>-8.0261145565179994</v>
      </c>
    </row>
    <row r="183" spans="1:16">
      <c r="A183" s="44">
        <v>29567</v>
      </c>
      <c r="B183" s="38">
        <f t="shared" si="48"/>
        <v>1980</v>
      </c>
      <c r="C183" s="38">
        <f t="shared" si="49"/>
        <v>12</v>
      </c>
      <c r="D183" s="38">
        <f t="shared" si="50"/>
        <v>12</v>
      </c>
      <c r="E183" s="38">
        <f t="shared" si="51"/>
        <v>4</v>
      </c>
      <c r="F183" s="56">
        <f>($I$184-$I183)/($I$184-$I$182)*F$182+($I183-$I$182)/($I$184-$I$182)*F$184</f>
        <v>-4.4741041380266235</v>
      </c>
      <c r="G183" s="56">
        <f>($I$184-$I183)/($I$184-$I$182)*G$182+($I183-$I$182)/($I$184-$I$182)*G$184</f>
        <v>-4.3312182815063638</v>
      </c>
      <c r="H183" s="56">
        <f>($I$184-$I183)/($I$184-$I$182)*H$182+($I183-$I$182)/($I$184-$I$182)*H$184</f>
        <v>-6.3830026471963111</v>
      </c>
      <c r="I183" s="38">
        <f t="shared" si="52"/>
        <v>5259</v>
      </c>
      <c r="J183" s="50">
        <f t="shared" si="53"/>
        <v>30</v>
      </c>
      <c r="K183" s="56"/>
      <c r="L183" s="56"/>
      <c r="M183" s="56"/>
      <c r="N183" s="59">
        <v>-4.4741041380266235</v>
      </c>
      <c r="O183" s="59">
        <v>-4.3312182815063638</v>
      </c>
      <c r="P183" s="59">
        <v>-6.3830026471963111</v>
      </c>
    </row>
    <row r="184" spans="1:16" s="42" customFormat="1">
      <c r="A184" s="45">
        <v>29614</v>
      </c>
      <c r="B184" s="49">
        <f t="shared" si="48"/>
        <v>1981</v>
      </c>
      <c r="C184" s="49">
        <f t="shared" si="49"/>
        <v>1</v>
      </c>
      <c r="D184" s="49">
        <f t="shared" si="50"/>
        <v>28</v>
      </c>
      <c r="E184" s="49">
        <f t="shared" si="51"/>
        <v>1</v>
      </c>
      <c r="F184" s="57">
        <v>-1.7224441604</v>
      </c>
      <c r="G184" s="57">
        <v>-1.4267371630500001</v>
      </c>
      <c r="H184" s="57">
        <v>-3.8087939892589997</v>
      </c>
      <c r="I184" s="49">
        <f t="shared" si="52"/>
        <v>5306</v>
      </c>
      <c r="J184" s="49">
        <f t="shared" si="53"/>
        <v>47</v>
      </c>
      <c r="K184" s="57"/>
      <c r="L184" s="57"/>
      <c r="M184" s="57"/>
      <c r="N184" s="60">
        <v>-1.7224441604</v>
      </c>
      <c r="O184" s="60">
        <v>-1.4267371630500001</v>
      </c>
      <c r="P184" s="60">
        <v>-3.8087939892589997</v>
      </c>
    </row>
    <row r="185" spans="1:16">
      <c r="A185" s="44">
        <v>29670</v>
      </c>
      <c r="B185" s="38">
        <f t="shared" si="48"/>
        <v>1981</v>
      </c>
      <c r="C185" s="38">
        <f t="shared" si="49"/>
        <v>3</v>
      </c>
      <c r="D185" s="38">
        <f t="shared" si="50"/>
        <v>25</v>
      </c>
      <c r="E185" s="38">
        <f t="shared" si="51"/>
        <v>1</v>
      </c>
      <c r="F185" s="56">
        <f>($I$186-$I185)/($I$186-$I$184)*F$184+($I185-$I$184)/($I$186-$I$184)*F$186</f>
        <v>-3.3427279251466668</v>
      </c>
      <c r="G185" s="56">
        <f>($I$186-$I185)/($I$186-$I$184)*G$184+($I185-$I$184)/($I$186-$I$184)*G$186</f>
        <v>-2.9482575560846667</v>
      </c>
      <c r="H185" s="56">
        <f>($I$186-$I185)/($I$186-$I$184)*H$184+($I185-$I$184)/($I$186-$I$184)*H$186</f>
        <v>-5.2350050103080665</v>
      </c>
      <c r="I185" s="38">
        <f t="shared" si="52"/>
        <v>5362</v>
      </c>
      <c r="J185" s="50">
        <f t="shared" si="53"/>
        <v>56</v>
      </c>
      <c r="K185" s="56"/>
      <c r="L185" s="56"/>
      <c r="M185" s="56"/>
      <c r="N185" s="59">
        <v>-3.3427279251466668</v>
      </c>
      <c r="O185" s="59">
        <v>-2.9482575560846667</v>
      </c>
      <c r="P185" s="59">
        <v>-5.2350050103080665</v>
      </c>
    </row>
    <row r="186" spans="1:16" s="42" customFormat="1">
      <c r="A186" s="45">
        <v>29719</v>
      </c>
      <c r="B186" s="49">
        <f t="shared" si="48"/>
        <v>1981</v>
      </c>
      <c r="C186" s="49">
        <f t="shared" si="49"/>
        <v>5</v>
      </c>
      <c r="D186" s="49">
        <f t="shared" si="50"/>
        <v>13</v>
      </c>
      <c r="E186" s="49">
        <f t="shared" si="51"/>
        <v>2</v>
      </c>
      <c r="F186" s="57">
        <v>-4.7604762193000001</v>
      </c>
      <c r="G186" s="57">
        <v>-4.2795878999900001</v>
      </c>
      <c r="H186" s="57">
        <v>-6.4829396537259996</v>
      </c>
      <c r="I186" s="49">
        <f t="shared" si="52"/>
        <v>5411</v>
      </c>
      <c r="J186" s="49">
        <f t="shared" si="53"/>
        <v>49</v>
      </c>
      <c r="K186" s="57"/>
      <c r="L186" s="57"/>
      <c r="M186" s="57"/>
      <c r="N186" s="60">
        <v>-4.7604762193000001</v>
      </c>
      <c r="O186" s="60">
        <v>-4.2795878999900001</v>
      </c>
      <c r="P186" s="60">
        <v>-6.4829396537259996</v>
      </c>
    </row>
    <row r="187" spans="1:16">
      <c r="A187" s="44">
        <v>29768</v>
      </c>
      <c r="B187" s="38">
        <f t="shared" si="48"/>
        <v>1981</v>
      </c>
      <c r="C187" s="38">
        <f t="shared" si="49"/>
        <v>7</v>
      </c>
      <c r="D187" s="38">
        <f t="shared" si="50"/>
        <v>1</v>
      </c>
      <c r="E187" s="38">
        <f t="shared" si="51"/>
        <v>3</v>
      </c>
      <c r="F187" s="56">
        <f>($I$188-$I187)/($I$188-$I$186)*F$186+($I187-$I$186)/($I$188-$I$186)*F$188</f>
        <v>-5.3259007149607696</v>
      </c>
      <c r="G187" s="56">
        <f>($I$188-$I187)/($I$188-$I$186)*G$186+($I187-$I$186)/($I$188-$I$186)*G$188</f>
        <v>-4.6810628321646153</v>
      </c>
      <c r="H187" s="56">
        <f>($I$188-$I187)/($I$188-$I$186)*H$186+($I187-$I$186)/($I$188-$I$186)*H$188</f>
        <v>-7.1115122643661541</v>
      </c>
      <c r="I187" s="38">
        <f t="shared" si="52"/>
        <v>5460</v>
      </c>
      <c r="J187" s="50">
        <f t="shared" si="53"/>
        <v>49</v>
      </c>
      <c r="K187" s="56"/>
      <c r="L187" s="56"/>
      <c r="M187" s="56"/>
      <c r="N187" s="59">
        <v>-5.3259007149607696</v>
      </c>
      <c r="O187" s="59">
        <v>-4.6810628321646153</v>
      </c>
      <c r="P187" s="59">
        <v>-7.1115122643661541</v>
      </c>
    </row>
    <row r="188" spans="1:16" s="42" customFormat="1">
      <c r="A188" s="45">
        <v>29810</v>
      </c>
      <c r="B188" s="49">
        <f t="shared" si="48"/>
        <v>1981</v>
      </c>
      <c r="C188" s="49">
        <f t="shared" si="49"/>
        <v>8</v>
      </c>
      <c r="D188" s="49">
        <f t="shared" si="50"/>
        <v>12</v>
      </c>
      <c r="E188" s="49">
        <f t="shared" si="51"/>
        <v>3</v>
      </c>
      <c r="F188" s="57">
        <v>-5.8105502826700004</v>
      </c>
      <c r="G188" s="57">
        <v>-5.0251842026000002</v>
      </c>
      <c r="H188" s="57">
        <v>-7.6502887877720003</v>
      </c>
      <c r="I188" s="49">
        <f t="shared" si="52"/>
        <v>5502</v>
      </c>
      <c r="J188" s="49">
        <f t="shared" si="53"/>
        <v>42</v>
      </c>
      <c r="K188" s="57"/>
      <c r="L188" s="57"/>
      <c r="M188" s="57"/>
      <c r="N188" s="60">
        <v>-5.8105502826700004</v>
      </c>
      <c r="O188" s="60">
        <v>-5.0251842026000002</v>
      </c>
      <c r="P188" s="60">
        <v>-7.6502887877720003</v>
      </c>
    </row>
    <row r="189" spans="1:16">
      <c r="A189" s="44">
        <v>29859</v>
      </c>
      <c r="B189" s="38">
        <f t="shared" si="48"/>
        <v>1981</v>
      </c>
      <c r="C189" s="38">
        <f t="shared" si="49"/>
        <v>9</v>
      </c>
      <c r="D189" s="38">
        <f t="shared" si="50"/>
        <v>30</v>
      </c>
      <c r="E189" s="38">
        <f t="shared" si="51"/>
        <v>3</v>
      </c>
      <c r="F189" s="56">
        <f>($I$190-$I189)/($I$190-$I$188)*F$188+($I189-$I$188)/($I$190-$I$188)*F$190</f>
        <v>-6.8080642536246661</v>
      </c>
      <c r="G189" s="56">
        <f>($I$190-$I189)/($I$190-$I$188)*G$188+($I189-$I$188)/($I$190-$I$188)*G$190</f>
        <v>-5.4599917141541106</v>
      </c>
      <c r="H189" s="56">
        <f>($I$190-$I189)/($I$190-$I$188)*H$188+($I189-$I$188)/($I$190-$I$188)*H$190</f>
        <v>-8.536602838842855</v>
      </c>
      <c r="I189" s="38">
        <f t="shared" si="52"/>
        <v>5551</v>
      </c>
      <c r="J189" s="50">
        <f t="shared" si="53"/>
        <v>49</v>
      </c>
      <c r="K189" s="56"/>
      <c r="L189" s="56"/>
      <c r="M189" s="56"/>
      <c r="N189" s="59">
        <v>-6.8080642536246661</v>
      </c>
      <c r="O189" s="59">
        <v>-5.4599917141541106</v>
      </c>
      <c r="P189" s="59">
        <v>-8.536602838842855</v>
      </c>
    </row>
    <row r="190" spans="1:16" s="42" customFormat="1">
      <c r="A190" s="45">
        <v>29900</v>
      </c>
      <c r="B190" s="49">
        <f t="shared" si="48"/>
        <v>1981</v>
      </c>
      <c r="C190" s="49">
        <f t="shared" si="49"/>
        <v>11</v>
      </c>
      <c r="D190" s="49">
        <f t="shared" si="50"/>
        <v>10</v>
      </c>
      <c r="E190" s="49">
        <f t="shared" si="51"/>
        <v>4</v>
      </c>
      <c r="F190" s="57">
        <v>-7.64271880075</v>
      </c>
      <c r="G190" s="57">
        <v>-5.8238102442299997</v>
      </c>
      <c r="H190" s="57">
        <v>-9.2782125550450001</v>
      </c>
      <c r="I190" s="49">
        <f t="shared" si="52"/>
        <v>5592</v>
      </c>
      <c r="J190" s="49">
        <f t="shared" si="53"/>
        <v>41</v>
      </c>
      <c r="K190" s="57"/>
      <c r="L190" s="57"/>
      <c r="M190" s="57"/>
      <c r="N190" s="60">
        <v>-7.64271880075</v>
      </c>
      <c r="O190" s="60">
        <v>-5.8238102442299997</v>
      </c>
      <c r="P190" s="60">
        <v>-9.2782125550450001</v>
      </c>
    </row>
    <row r="191" spans="1:16">
      <c r="A191" s="44">
        <v>29936</v>
      </c>
      <c r="B191" s="38">
        <f t="shared" si="48"/>
        <v>1981</v>
      </c>
      <c r="C191" s="38">
        <f t="shared" si="49"/>
        <v>12</v>
      </c>
      <c r="D191" s="38">
        <f t="shared" si="50"/>
        <v>16</v>
      </c>
      <c r="E191" s="38">
        <f t="shared" si="51"/>
        <v>4</v>
      </c>
      <c r="F191" s="56">
        <f>($I$192-$I191)/($I$192-$I$190)*F$190+($I191-$I$190)/($I$192-$I$190)*F$192</f>
        <v>-8.3404860842223076</v>
      </c>
      <c r="G191" s="56">
        <f>($I$192-$I191)/($I$192-$I$190)*G$190+($I191-$I$190)/($I$192-$I$190)*G$192</f>
        <v>-6.5516601174023075</v>
      </c>
      <c r="H191" s="56">
        <f>($I$192-$I191)/($I$192-$I$190)*H$190+($I191-$I$190)/($I$192-$I$190)*H$192</f>
        <v>-9.1689614777133066</v>
      </c>
      <c r="I191" s="38">
        <f t="shared" si="52"/>
        <v>5628</v>
      </c>
      <c r="J191" s="50">
        <f t="shared" si="53"/>
        <v>36</v>
      </c>
      <c r="K191" s="56"/>
      <c r="L191" s="56"/>
      <c r="M191" s="56"/>
      <c r="N191" s="59">
        <v>-8.3404860842223076</v>
      </c>
      <c r="O191" s="59">
        <v>-6.5516601174023075</v>
      </c>
      <c r="P191" s="59">
        <v>-9.1689614777133066</v>
      </c>
    </row>
    <row r="192" spans="1:16" s="42" customFormat="1">
      <c r="A192" s="45">
        <v>29978</v>
      </c>
      <c r="B192" s="49">
        <f t="shared" si="48"/>
        <v>1982</v>
      </c>
      <c r="C192" s="49">
        <f t="shared" si="49"/>
        <v>1</v>
      </c>
      <c r="D192" s="49">
        <f t="shared" si="50"/>
        <v>27</v>
      </c>
      <c r="E192" s="49">
        <f t="shared" si="51"/>
        <v>1</v>
      </c>
      <c r="F192" s="57">
        <v>-9.1545479149400002</v>
      </c>
      <c r="G192" s="57">
        <v>-7.4008183027700003</v>
      </c>
      <c r="H192" s="57">
        <v>-9.0415018874930002</v>
      </c>
      <c r="I192" s="49">
        <f t="shared" si="52"/>
        <v>5670</v>
      </c>
      <c r="J192" s="49">
        <f t="shared" si="53"/>
        <v>42</v>
      </c>
      <c r="K192" s="57"/>
      <c r="L192" s="57"/>
      <c r="M192" s="57"/>
      <c r="N192" s="60">
        <v>-9.1545479149400002</v>
      </c>
      <c r="O192" s="60">
        <v>-7.4008183027700003</v>
      </c>
      <c r="P192" s="60">
        <v>-9.0415018874930002</v>
      </c>
    </row>
    <row r="193" spans="1:16">
      <c r="A193" s="44">
        <v>30034</v>
      </c>
      <c r="B193" s="38">
        <f t="shared" si="48"/>
        <v>1982</v>
      </c>
      <c r="C193" s="38">
        <f t="shared" si="49"/>
        <v>3</v>
      </c>
      <c r="D193" s="38">
        <f t="shared" si="50"/>
        <v>24</v>
      </c>
      <c r="E193" s="38">
        <f t="shared" si="51"/>
        <v>1</v>
      </c>
      <c r="F193" s="56">
        <f>($I$194-$I193)/($I$194-$I$192)*F$192+($I193-$I$192)/($I$194-$I$192)*F$194</f>
        <v>-9.3868037477559998</v>
      </c>
      <c r="G193" s="56">
        <f>($I$194-$I193)/($I$194-$I$192)*G$192+($I193-$I$192)/($I$194-$I$192)*G$194</f>
        <v>-8.2245835319913336</v>
      </c>
      <c r="H193" s="56">
        <f>($I$194-$I193)/($I$194-$I$192)*H$192+($I193-$I$192)/($I$194-$I$192)*H$194</f>
        <v>-9.2950278068812668</v>
      </c>
      <c r="I193" s="38">
        <f t="shared" si="52"/>
        <v>5726</v>
      </c>
      <c r="J193" s="50">
        <f t="shared" si="53"/>
        <v>56</v>
      </c>
      <c r="K193" s="56"/>
      <c r="L193" s="56"/>
      <c r="M193" s="56"/>
      <c r="N193" s="59">
        <v>-9.3868037477559998</v>
      </c>
      <c r="O193" s="59">
        <v>-8.2245835319913336</v>
      </c>
      <c r="P193" s="59">
        <v>-9.2950278068812668</v>
      </c>
    </row>
    <row r="194" spans="1:16" s="42" customFormat="1">
      <c r="A194" s="45">
        <v>30083</v>
      </c>
      <c r="B194" s="49">
        <f t="shared" si="48"/>
        <v>1982</v>
      </c>
      <c r="C194" s="49">
        <f t="shared" si="49"/>
        <v>5</v>
      </c>
      <c r="D194" s="49">
        <f t="shared" si="50"/>
        <v>12</v>
      </c>
      <c r="E194" s="49">
        <f t="shared" si="51"/>
        <v>2</v>
      </c>
      <c r="F194" s="57">
        <v>-9.5900276014700001</v>
      </c>
      <c r="G194" s="57">
        <v>-8.9453781075599998</v>
      </c>
      <c r="H194" s="57">
        <v>-9.5168629863460001</v>
      </c>
      <c r="I194" s="49">
        <f t="shared" si="52"/>
        <v>5775</v>
      </c>
      <c r="J194" s="49">
        <f t="shared" si="53"/>
        <v>49</v>
      </c>
      <c r="K194" s="57"/>
      <c r="L194" s="57"/>
      <c r="M194" s="57"/>
      <c r="N194" s="60">
        <v>-9.5900276014700001</v>
      </c>
      <c r="O194" s="60">
        <v>-8.9453781075599998</v>
      </c>
      <c r="P194" s="60">
        <v>-9.5168629863460001</v>
      </c>
    </row>
    <row r="195" spans="1:16">
      <c r="A195" s="44">
        <v>30125</v>
      </c>
      <c r="B195" s="38">
        <f t="shared" si="48"/>
        <v>1982</v>
      </c>
      <c r="C195" s="38">
        <f t="shared" si="49"/>
        <v>6</v>
      </c>
      <c r="D195" s="38">
        <f t="shared" si="50"/>
        <v>23</v>
      </c>
      <c r="E195" s="38">
        <f t="shared" si="51"/>
        <v>2</v>
      </c>
      <c r="F195" s="56">
        <f>($I$196-$I195)/($I$196-$I$194)*F$194+($I195-$I$194)/($I$196-$I$194)*F$196</f>
        <v>-10.039691227974284</v>
      </c>
      <c r="G195" s="56">
        <f>($I$196-$I195)/($I$196-$I$194)*G$194+($I195-$I$194)/($I$196-$I$194)*G$196</f>
        <v>-9.4589644973014266</v>
      </c>
      <c r="H195" s="56">
        <f>($I$196-$I195)/($I$196-$I$194)*H$194+($I195-$I$194)/($I$196-$I$194)*H$196</f>
        <v>-10.235981882501285</v>
      </c>
      <c r="I195" s="38">
        <f t="shared" si="52"/>
        <v>5817</v>
      </c>
      <c r="J195" s="50">
        <f t="shared" si="53"/>
        <v>42</v>
      </c>
      <c r="K195" s="56"/>
      <c r="L195" s="56"/>
      <c r="M195" s="56"/>
      <c r="N195" s="59">
        <v>-10.039691227974284</v>
      </c>
      <c r="O195" s="59">
        <v>-9.4589644973014266</v>
      </c>
      <c r="P195" s="59">
        <v>-10.235981882501285</v>
      </c>
    </row>
    <row r="196" spans="1:16" s="42" customFormat="1">
      <c r="A196" s="45">
        <v>30181</v>
      </c>
      <c r="B196" s="49">
        <f t="shared" ref="B196:B259" si="67">YEAR(A196)</f>
        <v>1982</v>
      </c>
      <c r="C196" s="49">
        <f t="shared" ref="C196:C259" si="68">MONTH(A196)</f>
        <v>8</v>
      </c>
      <c r="D196" s="49">
        <f t="shared" ref="D196:D259" si="69">DAY(A196)</f>
        <v>18</v>
      </c>
      <c r="E196" s="49">
        <f t="shared" ref="E196:E259" si="70">IF(AND(C196&gt;0,C196&lt;4),1,IF(AND(C196&gt;3,C196&lt;7),2,IF(AND(C196&gt;6,C196&lt;10),3,4)))</f>
        <v>3</v>
      </c>
      <c r="F196" s="57">
        <v>-10.639242729979999</v>
      </c>
      <c r="G196" s="57">
        <v>-10.14374635029</v>
      </c>
      <c r="H196" s="57">
        <v>-11.194807077375</v>
      </c>
      <c r="I196" s="49">
        <f t="shared" si="52"/>
        <v>5873</v>
      </c>
      <c r="J196" s="49">
        <f t="shared" si="53"/>
        <v>56</v>
      </c>
      <c r="K196" s="57"/>
      <c r="L196" s="57"/>
      <c r="M196" s="57"/>
      <c r="N196" s="60">
        <v>-10.639242729979999</v>
      </c>
      <c r="O196" s="60">
        <v>-10.14374635029</v>
      </c>
      <c r="P196" s="60">
        <v>-11.194807077375</v>
      </c>
    </row>
    <row r="197" spans="1:16">
      <c r="A197" s="44">
        <v>30223</v>
      </c>
      <c r="B197" s="38">
        <f t="shared" si="67"/>
        <v>1982</v>
      </c>
      <c r="C197" s="38">
        <f t="shared" si="68"/>
        <v>9</v>
      </c>
      <c r="D197" s="38">
        <f t="shared" si="69"/>
        <v>29</v>
      </c>
      <c r="E197" s="38">
        <f t="shared" si="70"/>
        <v>3</v>
      </c>
      <c r="F197" s="56">
        <f>($I$198-$I197)/($I$198-$I$196)*F$196+($I197-$I$196)/($I$198-$I$196)*F$198</f>
        <v>-11.059415424965</v>
      </c>
      <c r="G197" s="56">
        <f>($I$198-$I197)/($I$198-$I$196)*G$196+($I197-$I$196)/($I$198-$I$196)*G$198</f>
        <v>-10.364482113765</v>
      </c>
      <c r="H197" s="56">
        <f>($I$198-$I197)/($I$198-$I$196)*H$196+($I197-$I$196)/($I$198-$I$196)*H$198</f>
        <v>-11.421657584012999</v>
      </c>
      <c r="I197" s="38">
        <f t="shared" ref="I197:I260" si="71">SUM(I196,J197)</f>
        <v>5915</v>
      </c>
      <c r="J197" s="50">
        <f t="shared" ref="J197:J260" si="72">A197-A196</f>
        <v>42</v>
      </c>
      <c r="K197" s="56"/>
      <c r="L197" s="56"/>
      <c r="M197" s="56"/>
      <c r="N197" s="59">
        <v>-11.059415424965</v>
      </c>
      <c r="O197" s="59">
        <v>-10.364482113765</v>
      </c>
      <c r="P197" s="59">
        <v>-11.421657584012999</v>
      </c>
    </row>
    <row r="198" spans="1:16" s="42" customFormat="1">
      <c r="A198" s="45">
        <v>30265</v>
      </c>
      <c r="B198" s="49">
        <f t="shared" si="67"/>
        <v>1982</v>
      </c>
      <c r="C198" s="49">
        <f t="shared" si="68"/>
        <v>11</v>
      </c>
      <c r="D198" s="49">
        <f t="shared" si="69"/>
        <v>10</v>
      </c>
      <c r="E198" s="49">
        <f t="shared" si="70"/>
        <v>4</v>
      </c>
      <c r="F198" s="57">
        <v>-11.47958811995</v>
      </c>
      <c r="G198" s="57">
        <v>-10.58521787724</v>
      </c>
      <c r="H198" s="57">
        <v>-11.648508090650999</v>
      </c>
      <c r="I198" s="49">
        <f t="shared" si="71"/>
        <v>5957</v>
      </c>
      <c r="J198" s="49">
        <f t="shared" si="72"/>
        <v>42</v>
      </c>
      <c r="K198" s="57"/>
      <c r="L198" s="57"/>
      <c r="M198" s="57"/>
      <c r="N198" s="60">
        <v>-11.47958811995</v>
      </c>
      <c r="O198" s="60">
        <v>-10.58521787724</v>
      </c>
      <c r="P198" s="60">
        <v>-11.648508090650999</v>
      </c>
    </row>
    <row r="199" spans="1:16">
      <c r="A199" s="44">
        <v>30300</v>
      </c>
      <c r="B199" s="38">
        <f t="shared" si="67"/>
        <v>1982</v>
      </c>
      <c r="C199" s="38">
        <f t="shared" si="68"/>
        <v>12</v>
      </c>
      <c r="D199" s="38">
        <f t="shared" si="69"/>
        <v>15</v>
      </c>
      <c r="E199" s="38">
        <f t="shared" si="70"/>
        <v>4</v>
      </c>
      <c r="F199" s="56">
        <f>($I$200-$I199)/($I$200-$I$198)*F$198+($I199-$I$198)/($I$200-$I$198)*F$200</f>
        <v>-11.63370014705</v>
      </c>
      <c r="G199" s="56">
        <f>($I$200-$I199)/($I$200-$I$198)*G$198+($I199-$I$198)/($I$200-$I$198)*G$200</f>
        <v>-11.162098941135834</v>
      </c>
      <c r="H199" s="56">
        <f>($I$200-$I199)/($I$200-$I$198)*H$198+($I199-$I$198)/($I$200-$I$198)*H$200</f>
        <v>-11.589042630374333</v>
      </c>
      <c r="I199" s="38">
        <f t="shared" si="71"/>
        <v>5992</v>
      </c>
      <c r="J199" s="50">
        <f t="shared" si="72"/>
        <v>35</v>
      </c>
      <c r="K199" s="56"/>
      <c r="L199" s="56"/>
      <c r="M199" s="56"/>
      <c r="N199" s="59">
        <v>-11.63370014705</v>
      </c>
      <c r="O199" s="59">
        <v>-11.162098941135834</v>
      </c>
      <c r="P199" s="59">
        <v>-11.589042630374333</v>
      </c>
    </row>
    <row r="200" spans="1:16" s="42" customFormat="1">
      <c r="A200" s="45">
        <v>30349</v>
      </c>
      <c r="B200" s="49">
        <f t="shared" si="67"/>
        <v>1983</v>
      </c>
      <c r="C200" s="49">
        <f t="shared" si="68"/>
        <v>2</v>
      </c>
      <c r="D200" s="49">
        <f t="shared" si="69"/>
        <v>2</v>
      </c>
      <c r="E200" s="49">
        <f t="shared" si="70"/>
        <v>1</v>
      </c>
      <c r="F200" s="57">
        <v>-11.849456984990001</v>
      </c>
      <c r="G200" s="57">
        <v>-11.96973243059</v>
      </c>
      <c r="H200" s="57">
        <v>-11.505790985987</v>
      </c>
      <c r="I200" s="49">
        <f t="shared" si="71"/>
        <v>6041</v>
      </c>
      <c r="J200" s="49">
        <f t="shared" si="72"/>
        <v>49</v>
      </c>
      <c r="K200" s="57"/>
      <c r="L200" s="57"/>
      <c r="M200" s="57"/>
      <c r="N200" s="60">
        <v>-11.849456984990001</v>
      </c>
      <c r="O200" s="60">
        <v>-11.96973243059</v>
      </c>
      <c r="P200" s="60">
        <v>-11.505790985987</v>
      </c>
    </row>
    <row r="201" spans="1:16">
      <c r="A201" s="44">
        <v>30398</v>
      </c>
      <c r="B201" s="38">
        <f t="shared" si="67"/>
        <v>1983</v>
      </c>
      <c r="C201" s="38">
        <f t="shared" si="68"/>
        <v>3</v>
      </c>
      <c r="D201" s="38">
        <f t="shared" si="69"/>
        <v>23</v>
      </c>
      <c r="E201" s="38">
        <f t="shared" si="70"/>
        <v>1</v>
      </c>
      <c r="F201" s="56">
        <f>($I$202-$I201)/($I$202-$I$200)*F$200+($I201-$I$200)/($I$202-$I$200)*F$202</f>
        <v>-11.445830655244666</v>
      </c>
      <c r="G201" s="56">
        <f>($I$202-$I201)/($I$202-$I$200)*G$200+($I201-$I$200)/($I$202-$I$200)*G$202</f>
        <v>-11.784885496737999</v>
      </c>
      <c r="H201" s="56">
        <f>($I$202-$I201)/($I$202-$I$200)*H$200+($I201-$I$200)/($I$202-$I$200)*H$202</f>
        <v>-10.649691539237132</v>
      </c>
      <c r="I201" s="38">
        <f t="shared" si="71"/>
        <v>6090</v>
      </c>
      <c r="J201" s="50">
        <f t="shared" si="72"/>
        <v>49</v>
      </c>
      <c r="K201" s="56"/>
      <c r="L201" s="56"/>
      <c r="M201" s="56"/>
      <c r="N201" s="59">
        <v>-11.445830655244666</v>
      </c>
      <c r="O201" s="59">
        <v>-11.784885496737999</v>
      </c>
      <c r="P201" s="59">
        <v>-10.649691539237132</v>
      </c>
    </row>
    <row r="202" spans="1:16" s="42" customFormat="1">
      <c r="A202" s="45">
        <v>30454</v>
      </c>
      <c r="B202" s="49">
        <f t="shared" si="67"/>
        <v>1983</v>
      </c>
      <c r="C202" s="49">
        <f t="shared" si="68"/>
        <v>5</v>
      </c>
      <c r="D202" s="49">
        <f t="shared" si="69"/>
        <v>18</v>
      </c>
      <c r="E202" s="49">
        <f t="shared" si="70"/>
        <v>2</v>
      </c>
      <c r="F202" s="57">
        <v>-10.984543421250001</v>
      </c>
      <c r="G202" s="57">
        <v>-11.57363185805</v>
      </c>
      <c r="H202" s="57">
        <v>-9.6712921715229996</v>
      </c>
      <c r="I202" s="49">
        <f t="shared" si="71"/>
        <v>6146</v>
      </c>
      <c r="J202" s="49">
        <f t="shared" si="72"/>
        <v>56</v>
      </c>
      <c r="K202" s="57"/>
      <c r="L202" s="57"/>
      <c r="M202" s="57"/>
      <c r="N202" s="60">
        <v>-10.984543421250001</v>
      </c>
      <c r="O202" s="60">
        <v>-11.57363185805</v>
      </c>
      <c r="P202" s="60">
        <v>-9.6712921715229996</v>
      </c>
    </row>
    <row r="203" spans="1:16">
      <c r="A203" s="44">
        <v>30503</v>
      </c>
      <c r="B203" s="38">
        <f t="shared" si="67"/>
        <v>1983</v>
      </c>
      <c r="C203" s="38">
        <f t="shared" si="68"/>
        <v>7</v>
      </c>
      <c r="D203" s="38">
        <f t="shared" si="69"/>
        <v>6</v>
      </c>
      <c r="E203" s="38">
        <f t="shared" si="70"/>
        <v>3</v>
      </c>
      <c r="F203" s="56">
        <f>($I$204-$I203)/($I$204-$I$202)*F$202+($I203-$I$202)/($I$204-$I$202)*F$204</f>
        <v>-9.8515772817861542</v>
      </c>
      <c r="G203" s="56">
        <f>($I$204-$I203)/($I$204-$I$202)*G$202+($I203-$I$202)/($I$204-$I$202)*G$204</f>
        <v>-10.794350851673077</v>
      </c>
      <c r="H203" s="56">
        <f>($I$204-$I203)/($I$204-$I$202)*H$202+($I203-$I$202)/($I$204-$I$202)*H$204</f>
        <v>-8.7283357673920001</v>
      </c>
      <c r="I203" s="38">
        <f t="shared" si="71"/>
        <v>6195</v>
      </c>
      <c r="J203" s="50">
        <f t="shared" si="72"/>
        <v>49</v>
      </c>
      <c r="K203" s="56"/>
      <c r="L203" s="56"/>
      <c r="M203" s="56"/>
      <c r="N203" s="59">
        <v>-9.8515772817861542</v>
      </c>
      <c r="O203" s="59">
        <v>-10.794350851673077</v>
      </c>
      <c r="P203" s="59">
        <v>-8.7283357673920001</v>
      </c>
    </row>
    <row r="204" spans="1:16" s="42" customFormat="1">
      <c r="A204" s="45">
        <v>30545</v>
      </c>
      <c r="B204" s="49">
        <f t="shared" si="67"/>
        <v>1983</v>
      </c>
      <c r="C204" s="49">
        <f t="shared" si="68"/>
        <v>8</v>
      </c>
      <c r="D204" s="49">
        <f t="shared" si="69"/>
        <v>17</v>
      </c>
      <c r="E204" s="49">
        <f t="shared" si="70"/>
        <v>3</v>
      </c>
      <c r="F204" s="57">
        <v>-8.8804634479600004</v>
      </c>
      <c r="G204" s="57">
        <v>-10.126395703349999</v>
      </c>
      <c r="H204" s="57">
        <v>-7.9200874209939993</v>
      </c>
      <c r="I204" s="49">
        <f t="shared" si="71"/>
        <v>6237</v>
      </c>
      <c r="J204" s="49">
        <f t="shared" si="72"/>
        <v>42</v>
      </c>
      <c r="K204" s="57"/>
      <c r="L204" s="57"/>
      <c r="M204" s="57"/>
      <c r="N204" s="60">
        <v>-8.8804634479600004</v>
      </c>
      <c r="O204" s="60">
        <v>-10.126395703349999</v>
      </c>
      <c r="P204" s="60">
        <v>-7.9200874209939993</v>
      </c>
    </row>
    <row r="205" spans="1:16">
      <c r="A205" s="44">
        <v>30587</v>
      </c>
      <c r="B205" s="38">
        <f t="shared" si="67"/>
        <v>1983</v>
      </c>
      <c r="C205" s="38">
        <f t="shared" si="68"/>
        <v>9</v>
      </c>
      <c r="D205" s="38">
        <f t="shared" si="69"/>
        <v>28</v>
      </c>
      <c r="E205" s="38">
        <f t="shared" si="70"/>
        <v>3</v>
      </c>
      <c r="F205" s="56">
        <f>($I$206-$I205)/($I$206-$I$204)*F$204+($I205-$I$204)/($I$206-$I$204)*F$206</f>
        <v>-8.406531889610001</v>
      </c>
      <c r="G205" s="56">
        <f>($I$206-$I205)/($I$206-$I$204)*G$204+($I205-$I$204)/($I$206-$I$204)*G$206</f>
        <v>-9.4229479563699989</v>
      </c>
      <c r="H205" s="56">
        <f>($I$206-$I205)/($I$206-$I$204)*H$204+($I205-$I$204)/($I$206-$I$204)*H$206</f>
        <v>-7.4262817191515005</v>
      </c>
      <c r="I205" s="38">
        <f t="shared" si="71"/>
        <v>6279</v>
      </c>
      <c r="J205" s="50">
        <f t="shared" si="72"/>
        <v>42</v>
      </c>
      <c r="K205" s="56"/>
      <c r="L205" s="56"/>
      <c r="M205" s="56"/>
      <c r="N205" s="59">
        <v>-8.406531889610001</v>
      </c>
      <c r="O205" s="59">
        <v>-9.4229479563699989</v>
      </c>
      <c r="P205" s="59">
        <v>-7.4262817191515005</v>
      </c>
    </row>
    <row r="206" spans="1:16" s="42" customFormat="1">
      <c r="A206" s="45">
        <v>30629</v>
      </c>
      <c r="B206" s="49">
        <f t="shared" si="67"/>
        <v>1983</v>
      </c>
      <c r="C206" s="49">
        <f t="shared" si="68"/>
        <v>11</v>
      </c>
      <c r="D206" s="49">
        <f t="shared" si="69"/>
        <v>9</v>
      </c>
      <c r="E206" s="49">
        <f t="shared" si="70"/>
        <v>4</v>
      </c>
      <c r="F206" s="57">
        <v>-7.9326003312599997</v>
      </c>
      <c r="G206" s="57">
        <v>-8.7195002093900005</v>
      </c>
      <c r="H206" s="57">
        <v>-6.9324760173090008</v>
      </c>
      <c r="I206" s="49">
        <f t="shared" si="71"/>
        <v>6321</v>
      </c>
      <c r="J206" s="49">
        <f t="shared" si="72"/>
        <v>42</v>
      </c>
      <c r="K206" s="57"/>
      <c r="L206" s="57"/>
      <c r="M206" s="57"/>
      <c r="N206" s="60">
        <v>-7.9326003312599997</v>
      </c>
      <c r="O206" s="60">
        <v>-8.7195002093900005</v>
      </c>
      <c r="P206" s="60">
        <v>-6.9324760173090008</v>
      </c>
    </row>
    <row r="207" spans="1:16">
      <c r="A207" s="44">
        <v>30664</v>
      </c>
      <c r="B207" s="38">
        <f t="shared" si="67"/>
        <v>1983</v>
      </c>
      <c r="C207" s="38">
        <f t="shared" si="68"/>
        <v>12</v>
      </c>
      <c r="D207" s="38">
        <f t="shared" si="69"/>
        <v>14</v>
      </c>
      <c r="E207" s="38">
        <f t="shared" si="70"/>
        <v>4</v>
      </c>
      <c r="F207" s="56">
        <f>($I$208-$I207)/($I$208-$I$206)*F$206+($I207-$I$206)/($I$208-$I$206)*F$208</f>
        <v>-7.9741860816281811</v>
      </c>
      <c r="G207" s="56">
        <f>($I$208-$I207)/($I$208-$I$206)*G$206+($I207-$I$206)/($I$208-$I$206)*G$208</f>
        <v>-8.5855148410854536</v>
      </c>
      <c r="H207" s="56">
        <f>($I$208-$I207)/($I$208-$I$206)*H$206+($I207-$I$206)/($I$208-$I$206)*H$208</f>
        <v>-7.044315678673545</v>
      </c>
      <c r="I207" s="38">
        <f t="shared" si="71"/>
        <v>6356</v>
      </c>
      <c r="J207" s="50">
        <f t="shared" si="72"/>
        <v>35</v>
      </c>
      <c r="K207" s="56"/>
      <c r="L207" s="56"/>
      <c r="M207" s="56"/>
      <c r="N207" s="59">
        <v>-7.9741860816281811</v>
      </c>
      <c r="O207" s="59">
        <v>-8.5855148410854536</v>
      </c>
      <c r="P207" s="59">
        <v>-7.044315678673545</v>
      </c>
    </row>
    <row r="208" spans="1:16" s="42" customFormat="1">
      <c r="A208" s="45">
        <v>30706</v>
      </c>
      <c r="B208" s="49">
        <f t="shared" si="67"/>
        <v>1984</v>
      </c>
      <c r="C208" s="49">
        <f t="shared" si="68"/>
        <v>1</v>
      </c>
      <c r="D208" s="49">
        <f t="shared" si="69"/>
        <v>25</v>
      </c>
      <c r="E208" s="49">
        <f t="shared" si="70"/>
        <v>1</v>
      </c>
      <c r="F208" s="57">
        <v>-8.0240889820699994</v>
      </c>
      <c r="G208" s="57">
        <v>-8.4247323991199998</v>
      </c>
      <c r="H208" s="57">
        <v>-7.1785232723109997</v>
      </c>
      <c r="I208" s="49">
        <f t="shared" si="71"/>
        <v>6398</v>
      </c>
      <c r="J208" s="49">
        <f t="shared" si="72"/>
        <v>42</v>
      </c>
      <c r="K208" s="57"/>
      <c r="L208" s="57"/>
      <c r="M208" s="57"/>
      <c r="N208" s="60">
        <v>-8.0240889820699994</v>
      </c>
      <c r="O208" s="60">
        <v>-8.4247323991199998</v>
      </c>
      <c r="P208" s="60">
        <v>-7.1785232723109997</v>
      </c>
    </row>
    <row r="209" spans="1:16">
      <c r="A209" s="44">
        <v>30762</v>
      </c>
      <c r="B209" s="38">
        <f t="shared" si="67"/>
        <v>1984</v>
      </c>
      <c r="C209" s="38">
        <f t="shared" si="68"/>
        <v>3</v>
      </c>
      <c r="D209" s="38">
        <f t="shared" si="69"/>
        <v>21</v>
      </c>
      <c r="E209" s="38">
        <f t="shared" si="70"/>
        <v>1</v>
      </c>
      <c r="F209" s="56">
        <f>($I$210-$I209)/($I$210-$I$208)*F$208+($I209-$I$208)/($I$210-$I$208)*F$210</f>
        <v>-7.2915495720149996</v>
      </c>
      <c r="G209" s="56">
        <f>($I$210-$I209)/($I$210-$I$208)*G$208+($I209-$I$208)/($I$210-$I$208)*G$210</f>
        <v>-7.7295432082249995</v>
      </c>
      <c r="H209" s="56">
        <f>($I$210-$I209)/($I$210-$I$208)*H$208+($I209-$I$208)/($I$210-$I$208)*H$210</f>
        <v>-6.6554786259235001</v>
      </c>
      <c r="I209" s="38">
        <f t="shared" si="71"/>
        <v>6454</v>
      </c>
      <c r="J209" s="50">
        <f t="shared" si="72"/>
        <v>56</v>
      </c>
      <c r="K209" s="56"/>
      <c r="L209" s="56"/>
      <c r="M209" s="56"/>
      <c r="N209" s="59">
        <v>-7.2915495720149996</v>
      </c>
      <c r="O209" s="59">
        <v>-7.7295432082249995</v>
      </c>
      <c r="P209" s="59">
        <v>-6.6554786259235001</v>
      </c>
    </row>
    <row r="210" spans="1:16" s="42" customFormat="1">
      <c r="A210" s="45">
        <v>30818</v>
      </c>
      <c r="B210" s="49">
        <f t="shared" si="67"/>
        <v>1984</v>
      </c>
      <c r="C210" s="49">
        <f t="shared" si="68"/>
        <v>5</v>
      </c>
      <c r="D210" s="49">
        <f t="shared" si="69"/>
        <v>16</v>
      </c>
      <c r="E210" s="49">
        <f t="shared" si="70"/>
        <v>2</v>
      </c>
      <c r="F210" s="57">
        <v>-6.5590101619599999</v>
      </c>
      <c r="G210" s="57">
        <v>-7.0343540173300001</v>
      </c>
      <c r="H210" s="57">
        <v>-6.1324339795359997</v>
      </c>
      <c r="I210" s="49">
        <f t="shared" si="71"/>
        <v>6510</v>
      </c>
      <c r="J210" s="49">
        <f t="shared" si="72"/>
        <v>56</v>
      </c>
      <c r="K210" s="57"/>
      <c r="L210" s="57"/>
      <c r="M210" s="57"/>
      <c r="N210" s="60">
        <v>-6.5590101619599999</v>
      </c>
      <c r="O210" s="60">
        <v>-7.0343540173300001</v>
      </c>
      <c r="P210" s="60">
        <v>-6.1324339795359997</v>
      </c>
    </row>
    <row r="211" spans="1:16">
      <c r="A211" s="44">
        <v>30874</v>
      </c>
      <c r="B211" s="38">
        <f t="shared" si="67"/>
        <v>1984</v>
      </c>
      <c r="C211" s="38">
        <f t="shared" si="68"/>
        <v>7</v>
      </c>
      <c r="D211" s="38">
        <f t="shared" si="69"/>
        <v>11</v>
      </c>
      <c r="E211" s="38">
        <f t="shared" si="70"/>
        <v>3</v>
      </c>
      <c r="F211" s="56">
        <f>($I$212-$I211)/($I$212-$I$210)*F$210+($I211-$I$210)/($I$212-$I$210)*F$212</f>
        <v>-5.6495981692030774</v>
      </c>
      <c r="G211" s="56">
        <f>($I$212-$I211)/($I$212-$I$210)*G$210+($I211-$I$210)/($I$212-$I$210)*G$212</f>
        <v>-6.1272179751823082</v>
      </c>
      <c r="H211" s="56">
        <f>($I$212-$I211)/($I$212-$I$210)*H$210+($I211-$I$210)/($I$212-$I$210)*H$212</f>
        <v>-5.2582294828067688</v>
      </c>
      <c r="I211" s="38">
        <f t="shared" si="71"/>
        <v>6566</v>
      </c>
      <c r="J211" s="50">
        <f t="shared" si="72"/>
        <v>56</v>
      </c>
      <c r="K211" s="56"/>
      <c r="L211" s="56"/>
      <c r="M211" s="56"/>
      <c r="N211" s="59">
        <v>-5.6495981692030774</v>
      </c>
      <c r="O211" s="59">
        <v>-6.1272179751823082</v>
      </c>
      <c r="P211" s="59">
        <v>-5.2582294828067688</v>
      </c>
    </row>
    <row r="212" spans="1:16" s="42" customFormat="1">
      <c r="A212" s="45">
        <v>30909</v>
      </c>
      <c r="B212" s="49">
        <f t="shared" si="67"/>
        <v>1984</v>
      </c>
      <c r="C212" s="49">
        <f t="shared" si="68"/>
        <v>8</v>
      </c>
      <c r="D212" s="49">
        <f t="shared" si="69"/>
        <v>15</v>
      </c>
      <c r="E212" s="49">
        <f t="shared" si="70"/>
        <v>3</v>
      </c>
      <c r="F212" s="57">
        <v>-5.08121567373</v>
      </c>
      <c r="G212" s="57">
        <v>-5.5602579488400004</v>
      </c>
      <c r="H212" s="57">
        <v>-4.711851672351</v>
      </c>
      <c r="I212" s="49">
        <f t="shared" si="71"/>
        <v>6601</v>
      </c>
      <c r="J212" s="49">
        <f t="shared" si="72"/>
        <v>35</v>
      </c>
      <c r="K212" s="57"/>
      <c r="L212" s="57"/>
      <c r="M212" s="57"/>
      <c r="N212" s="60">
        <v>-5.08121567373</v>
      </c>
      <c r="O212" s="60">
        <v>-5.5602579488400004</v>
      </c>
      <c r="P212" s="60">
        <v>-4.711851672351</v>
      </c>
    </row>
    <row r="213" spans="1:16">
      <c r="A213" s="44">
        <v>30951</v>
      </c>
      <c r="B213" s="38">
        <f t="shared" si="67"/>
        <v>1984</v>
      </c>
      <c r="C213" s="38">
        <f t="shared" si="68"/>
        <v>9</v>
      </c>
      <c r="D213" s="38">
        <f t="shared" si="69"/>
        <v>26</v>
      </c>
      <c r="E213" s="38">
        <f t="shared" si="70"/>
        <v>3</v>
      </c>
      <c r="F213" s="56">
        <f>($I$214-$I213)/($I$214-$I$212)*F$212+($I213-$I$212)/($I$214-$I$212)*F$214</f>
        <v>-5.3792625654900004</v>
      </c>
      <c r="G213" s="56">
        <f>($I$214-$I213)/($I$214-$I$212)*G$212+($I213-$I$212)/($I$214-$I$212)*G$214</f>
        <v>-5.6516244161127274</v>
      </c>
      <c r="H213" s="56">
        <f>($I$214-$I213)/($I$214-$I$212)*H$212+($I213-$I$212)/($I$214-$I$212)*H$214</f>
        <v>-5.0989215962386361</v>
      </c>
      <c r="I213" s="38">
        <f t="shared" si="71"/>
        <v>6643</v>
      </c>
      <c r="J213" s="50">
        <f t="shared" si="72"/>
        <v>42</v>
      </c>
      <c r="K213" s="56"/>
      <c r="L213" s="56"/>
      <c r="M213" s="56"/>
      <c r="N213" s="59">
        <v>-5.3792625654900004</v>
      </c>
      <c r="O213" s="59">
        <v>-5.6516244161127274</v>
      </c>
      <c r="P213" s="59">
        <v>-5.0989215962386361</v>
      </c>
    </row>
    <row r="214" spans="1:16" s="42" customFormat="1">
      <c r="A214" s="45">
        <v>30986</v>
      </c>
      <c r="B214" s="49">
        <f t="shared" si="67"/>
        <v>1984</v>
      </c>
      <c r="C214" s="49">
        <f t="shared" si="68"/>
        <v>10</v>
      </c>
      <c r="D214" s="49">
        <f t="shared" si="69"/>
        <v>31</v>
      </c>
      <c r="E214" s="49">
        <f t="shared" si="70"/>
        <v>4</v>
      </c>
      <c r="F214" s="57">
        <v>-5.6276349752900003</v>
      </c>
      <c r="G214" s="57">
        <v>-5.7277631388400003</v>
      </c>
      <c r="H214" s="57">
        <v>-5.4214798661450008</v>
      </c>
      <c r="I214" s="49">
        <f t="shared" si="71"/>
        <v>6678</v>
      </c>
      <c r="J214" s="49">
        <f t="shared" si="72"/>
        <v>35</v>
      </c>
      <c r="K214" s="57"/>
      <c r="L214" s="57"/>
      <c r="M214" s="57"/>
      <c r="N214" s="60">
        <v>-5.6276349752900003</v>
      </c>
      <c r="O214" s="60">
        <v>-5.7277631388400003</v>
      </c>
      <c r="P214" s="60">
        <v>-5.4214798661450008</v>
      </c>
    </row>
    <row r="215" spans="1:16">
      <c r="A215" s="44">
        <v>31028</v>
      </c>
      <c r="B215" s="38">
        <f t="shared" si="67"/>
        <v>1984</v>
      </c>
      <c r="C215" s="38">
        <f t="shared" si="68"/>
        <v>12</v>
      </c>
      <c r="D215" s="38">
        <f t="shared" si="69"/>
        <v>12</v>
      </c>
      <c r="E215" s="38">
        <f t="shared" si="70"/>
        <v>4</v>
      </c>
      <c r="F215" s="56">
        <f>($I$216-$I215)/($I$216-$I$214)*F$214+($I215-$I$214)/($I$216-$I$214)*F$216</f>
        <v>-5.6083018602714283</v>
      </c>
      <c r="G215" s="56">
        <f>($I$216-$I215)/($I$216-$I$214)*G$214+($I215-$I$214)/($I$216-$I$214)*G$216</f>
        <v>-5.7468693457128577</v>
      </c>
      <c r="H215" s="56">
        <f>($I$216-$I215)/($I$216-$I$214)*H$214+($I215-$I$214)/($I$216-$I$214)*H$216</f>
        <v>-5.3428392078684279</v>
      </c>
      <c r="I215" s="38">
        <f t="shared" si="71"/>
        <v>6720</v>
      </c>
      <c r="J215" s="50">
        <f t="shared" si="72"/>
        <v>42</v>
      </c>
      <c r="K215" s="56"/>
      <c r="L215" s="56"/>
      <c r="M215" s="56"/>
      <c r="N215" s="59">
        <v>-5.6083018602714283</v>
      </c>
      <c r="O215" s="59">
        <v>-5.7468693457128577</v>
      </c>
      <c r="P215" s="59">
        <v>-5.3428392078684279</v>
      </c>
    </row>
    <row r="216" spans="1:16" s="42" customFormat="1">
      <c r="A216" s="45">
        <v>31084</v>
      </c>
      <c r="B216" s="49">
        <f t="shared" si="67"/>
        <v>1985</v>
      </c>
      <c r="C216" s="49">
        <f t="shared" si="68"/>
        <v>2</v>
      </c>
      <c r="D216" s="49">
        <f t="shared" si="69"/>
        <v>6</v>
      </c>
      <c r="E216" s="49">
        <f t="shared" si="70"/>
        <v>1</v>
      </c>
      <c r="F216" s="57">
        <v>-5.5825243735800001</v>
      </c>
      <c r="G216" s="57">
        <v>-5.7723442882100002</v>
      </c>
      <c r="H216" s="57">
        <v>-5.2379849968330001</v>
      </c>
      <c r="I216" s="49">
        <f t="shared" si="71"/>
        <v>6776</v>
      </c>
      <c r="J216" s="49">
        <f t="shared" si="72"/>
        <v>56</v>
      </c>
      <c r="K216" s="57"/>
      <c r="L216" s="57"/>
      <c r="M216" s="57"/>
      <c r="N216" s="60">
        <v>-5.5825243735800001</v>
      </c>
      <c r="O216" s="60">
        <v>-5.7723442882100002</v>
      </c>
      <c r="P216" s="60">
        <v>-5.2379849968330001</v>
      </c>
    </row>
    <row r="217" spans="1:16">
      <c r="A217" s="44">
        <v>31126</v>
      </c>
      <c r="B217" s="38">
        <f t="shared" si="67"/>
        <v>1985</v>
      </c>
      <c r="C217" s="38">
        <f t="shared" si="68"/>
        <v>3</v>
      </c>
      <c r="D217" s="38">
        <f t="shared" si="69"/>
        <v>20</v>
      </c>
      <c r="E217" s="38">
        <f t="shared" si="70"/>
        <v>1</v>
      </c>
      <c r="F217" s="56">
        <f>($I$218-$I217)/($I$218-$I$216)*F$216+($I217-$I$216)/($I$218-$I$216)*F$218</f>
        <v>-5.8762262557928571</v>
      </c>
      <c r="G217" s="56">
        <f>($I$218-$I217)/($I$218-$I$216)*G$216+($I217-$I$216)/($I$218-$I$216)*G$218</f>
        <v>-5.9113912941542859</v>
      </c>
      <c r="H217" s="56">
        <f>($I$218-$I217)/($I$218-$I$216)*H$216+($I217-$I$216)/($I$218-$I$216)*H$218</f>
        <v>-5.6619572142832855</v>
      </c>
      <c r="I217" s="38">
        <f t="shared" si="71"/>
        <v>6818</v>
      </c>
      <c r="J217" s="50">
        <f t="shared" si="72"/>
        <v>42</v>
      </c>
      <c r="K217" s="56"/>
      <c r="L217" s="56"/>
      <c r="M217" s="56"/>
      <c r="N217" s="59">
        <v>-5.8762262557928571</v>
      </c>
      <c r="O217" s="59">
        <v>-5.9113912941542859</v>
      </c>
      <c r="P217" s="59">
        <v>-5.6619572142832855</v>
      </c>
    </row>
    <row r="218" spans="1:16" s="42" customFormat="1">
      <c r="A218" s="45">
        <v>31182</v>
      </c>
      <c r="B218" s="49">
        <f t="shared" si="67"/>
        <v>1985</v>
      </c>
      <c r="C218" s="49">
        <f t="shared" si="68"/>
        <v>5</v>
      </c>
      <c r="D218" s="49">
        <f t="shared" si="69"/>
        <v>15</v>
      </c>
      <c r="E218" s="49">
        <f t="shared" si="70"/>
        <v>2</v>
      </c>
      <c r="F218" s="57">
        <v>-6.26782876541</v>
      </c>
      <c r="G218" s="57">
        <v>-6.0967873020800001</v>
      </c>
      <c r="H218" s="57">
        <v>-6.2272535042169999</v>
      </c>
      <c r="I218" s="49">
        <f t="shared" si="71"/>
        <v>6874</v>
      </c>
      <c r="J218" s="49">
        <f t="shared" si="72"/>
        <v>56</v>
      </c>
      <c r="K218" s="57"/>
      <c r="L218" s="57"/>
      <c r="M218" s="57"/>
      <c r="N218" s="60">
        <v>-6.26782876541</v>
      </c>
      <c r="O218" s="60">
        <v>-6.0967873020800001</v>
      </c>
      <c r="P218" s="60">
        <v>-6.2272535042169999</v>
      </c>
    </row>
    <row r="219" spans="1:16">
      <c r="A219" s="44">
        <v>31231</v>
      </c>
      <c r="B219" s="38">
        <f t="shared" si="67"/>
        <v>1985</v>
      </c>
      <c r="C219" s="38">
        <f t="shared" si="68"/>
        <v>7</v>
      </c>
      <c r="D219" s="38">
        <f t="shared" si="69"/>
        <v>3</v>
      </c>
      <c r="E219" s="38">
        <f t="shared" si="70"/>
        <v>3</v>
      </c>
      <c r="F219" s="56">
        <f>($I$220-$I219)/($I$220-$I$218)*F$218+($I219-$I$218)/($I$220-$I$218)*F$220</f>
        <v>-6.4830812887915386</v>
      </c>
      <c r="G219" s="56">
        <f>($I$220-$I219)/($I$220-$I$218)*G$218+($I219-$I$218)/($I$220-$I$218)*G$220</f>
        <v>-6.4076036829092304</v>
      </c>
      <c r="H219" s="56">
        <f>($I$220-$I219)/($I$220-$I$218)*H$218+($I219-$I$218)/($I$220-$I$218)*H$220</f>
        <v>-6.5655666303270763</v>
      </c>
      <c r="I219" s="38">
        <f t="shared" si="71"/>
        <v>6923</v>
      </c>
      <c r="J219" s="50">
        <f t="shared" si="72"/>
        <v>49</v>
      </c>
      <c r="K219" s="56"/>
      <c r="L219" s="56"/>
      <c r="M219" s="56"/>
      <c r="N219" s="59">
        <v>-6.4830812887915386</v>
      </c>
      <c r="O219" s="59">
        <v>-6.4076036829092304</v>
      </c>
      <c r="P219" s="59">
        <v>-6.5655666303270763</v>
      </c>
    </row>
    <row r="220" spans="1:16" s="42" customFormat="1">
      <c r="A220" s="45">
        <v>31273</v>
      </c>
      <c r="B220" s="49">
        <f t="shared" si="67"/>
        <v>1985</v>
      </c>
      <c r="C220" s="49">
        <f t="shared" si="68"/>
        <v>8</v>
      </c>
      <c r="D220" s="49">
        <f t="shared" si="69"/>
        <v>14</v>
      </c>
      <c r="E220" s="49">
        <f t="shared" si="70"/>
        <v>3</v>
      </c>
      <c r="F220" s="57">
        <v>-6.6675834516899997</v>
      </c>
      <c r="G220" s="57">
        <v>-6.6740177236199996</v>
      </c>
      <c r="H220" s="57">
        <v>-6.8555493098499998</v>
      </c>
      <c r="I220" s="49">
        <f t="shared" si="71"/>
        <v>6965</v>
      </c>
      <c r="J220" s="49">
        <f t="shared" si="72"/>
        <v>42</v>
      </c>
      <c r="K220" s="57"/>
      <c r="L220" s="57"/>
      <c r="M220" s="57"/>
      <c r="N220" s="60">
        <v>-6.6675834516899997</v>
      </c>
      <c r="O220" s="60">
        <v>-6.6740177236199996</v>
      </c>
      <c r="P220" s="60">
        <v>-6.8555493098499998</v>
      </c>
    </row>
    <row r="221" spans="1:16">
      <c r="A221" s="44">
        <v>31315</v>
      </c>
      <c r="B221" s="38">
        <f t="shared" si="67"/>
        <v>1985</v>
      </c>
      <c r="C221" s="38">
        <f t="shared" si="68"/>
        <v>9</v>
      </c>
      <c r="D221" s="38">
        <f t="shared" si="69"/>
        <v>25</v>
      </c>
      <c r="E221" s="38">
        <f t="shared" si="70"/>
        <v>3</v>
      </c>
      <c r="F221" s="56">
        <f>($I$222-$I221)/($I$222-$I$220)*F$220+($I221-$I$220)/($I$222-$I$220)*F$222</f>
        <v>-6.6735158992227266</v>
      </c>
      <c r="G221" s="56">
        <f>($I$222-$I221)/($I$222-$I$220)*G$220+($I221-$I$220)/($I$222-$I$220)*G$222</f>
        <v>-6.6186834569509081</v>
      </c>
      <c r="H221" s="56">
        <f>($I$222-$I221)/($I$222-$I$220)*H$220+($I221-$I$220)/($I$222-$I$220)*H$222</f>
        <v>-7.0652619093078179</v>
      </c>
      <c r="I221" s="38">
        <f t="shared" si="71"/>
        <v>7007</v>
      </c>
      <c r="J221" s="50">
        <f t="shared" si="72"/>
        <v>42</v>
      </c>
      <c r="K221" s="56"/>
      <c r="L221" s="56"/>
      <c r="M221" s="56"/>
      <c r="N221" s="59">
        <v>-6.6735158992227266</v>
      </c>
      <c r="O221" s="59">
        <v>-6.6186834569509081</v>
      </c>
      <c r="P221" s="59">
        <v>-7.0652619093078179</v>
      </c>
    </row>
    <row r="222" spans="1:16" s="42" customFormat="1">
      <c r="A222" s="45">
        <v>31350</v>
      </c>
      <c r="B222" s="49">
        <f t="shared" si="67"/>
        <v>1985</v>
      </c>
      <c r="C222" s="49">
        <f t="shared" si="68"/>
        <v>10</v>
      </c>
      <c r="D222" s="49">
        <f t="shared" si="69"/>
        <v>30</v>
      </c>
      <c r="E222" s="49">
        <f t="shared" si="70"/>
        <v>4</v>
      </c>
      <c r="F222" s="57">
        <v>-6.6784596054999996</v>
      </c>
      <c r="G222" s="57">
        <v>-6.5725715680599999</v>
      </c>
      <c r="H222" s="57">
        <v>-7.2400224088559995</v>
      </c>
      <c r="I222" s="49">
        <f t="shared" si="71"/>
        <v>7042</v>
      </c>
      <c r="J222" s="49">
        <f t="shared" si="72"/>
        <v>35</v>
      </c>
      <c r="K222" s="57"/>
      <c r="L222" s="57"/>
      <c r="M222" s="57"/>
      <c r="N222" s="60">
        <v>-6.6784596054999996</v>
      </c>
      <c r="O222" s="60">
        <v>-6.5725715680599999</v>
      </c>
      <c r="P222" s="60">
        <v>-7.2400224088559995</v>
      </c>
    </row>
    <row r="223" spans="1:16">
      <c r="A223" s="44">
        <v>31392</v>
      </c>
      <c r="B223" s="38">
        <f t="shared" si="67"/>
        <v>1985</v>
      </c>
      <c r="C223" s="38">
        <f t="shared" si="68"/>
        <v>12</v>
      </c>
      <c r="D223" s="38">
        <f t="shared" si="69"/>
        <v>11</v>
      </c>
      <c r="E223" s="38">
        <f t="shared" si="70"/>
        <v>4</v>
      </c>
      <c r="F223" s="56">
        <f>($I$224-$I223)/($I$224-$I$222)*F$222+($I223-$I$222)/($I$224-$I$222)*F$224</f>
        <v>-4.8455777322485707</v>
      </c>
      <c r="G223" s="56">
        <f>($I$224-$I223)/($I$224-$I$222)*G$222+($I223-$I$222)/($I$224-$I$222)*G$224</f>
        <v>-4.8828506523142856</v>
      </c>
      <c r="H223" s="56">
        <f>($I$224-$I223)/($I$224-$I$222)*H$222+($I223-$I$222)/($I$224-$I$222)*H$224</f>
        <v>-4.9897552091622854</v>
      </c>
      <c r="I223" s="38">
        <f t="shared" si="71"/>
        <v>7084</v>
      </c>
      <c r="J223" s="50">
        <f t="shared" si="72"/>
        <v>42</v>
      </c>
      <c r="K223" s="56"/>
      <c r="L223" s="56"/>
      <c r="M223" s="56"/>
      <c r="N223" s="59">
        <v>-4.8455777322485707</v>
      </c>
      <c r="O223" s="59">
        <v>-4.8828506523142856</v>
      </c>
      <c r="P223" s="59">
        <v>-4.9897552091622854</v>
      </c>
    </row>
    <row r="224" spans="1:16" s="42" customFormat="1">
      <c r="A224" s="45">
        <v>31448</v>
      </c>
      <c r="B224" s="49">
        <f t="shared" si="67"/>
        <v>1986</v>
      </c>
      <c r="C224" s="49">
        <f t="shared" si="68"/>
        <v>2</v>
      </c>
      <c r="D224" s="49">
        <f t="shared" si="69"/>
        <v>5</v>
      </c>
      <c r="E224" s="49">
        <f t="shared" si="70"/>
        <v>1</v>
      </c>
      <c r="F224" s="57">
        <v>-2.4017352345799998</v>
      </c>
      <c r="G224" s="57">
        <v>-2.6298894313200001</v>
      </c>
      <c r="H224" s="57">
        <v>-1.9893989429040002</v>
      </c>
      <c r="I224" s="49">
        <f t="shared" si="71"/>
        <v>7140</v>
      </c>
      <c r="J224" s="49">
        <f t="shared" si="72"/>
        <v>56</v>
      </c>
      <c r="K224" s="57"/>
      <c r="L224" s="57"/>
      <c r="M224" s="57"/>
      <c r="N224" s="60">
        <v>-2.4017352345799998</v>
      </c>
      <c r="O224" s="60">
        <v>-2.6298894313200001</v>
      </c>
      <c r="P224" s="60">
        <v>-1.9893989429040002</v>
      </c>
    </row>
    <row r="225" spans="1:16">
      <c r="A225" s="44">
        <v>31497</v>
      </c>
      <c r="B225" s="38">
        <f t="shared" si="67"/>
        <v>1986</v>
      </c>
      <c r="C225" s="38">
        <f t="shared" si="68"/>
        <v>3</v>
      </c>
      <c r="D225" s="38">
        <f t="shared" si="69"/>
        <v>26</v>
      </c>
      <c r="E225" s="38">
        <f t="shared" si="70"/>
        <v>1</v>
      </c>
      <c r="F225" s="56">
        <f>($I$226-$I225)/($I$226-$I$224)*F$224+($I225-$I$224)/($I$226-$I$224)*F$226</f>
        <v>-2.6318913681749998</v>
      </c>
      <c r="G225" s="56">
        <f>($I$226-$I225)/($I$226-$I$224)*G$224+($I225-$I$224)/($I$226-$I$224)*G$226</f>
        <v>-2.7212363600650002</v>
      </c>
      <c r="H225" s="56">
        <f>($I$226-$I225)/($I$226-$I$224)*H$224+($I225-$I$224)/($I$226-$I$224)*H$226</f>
        <v>-1.761486978707</v>
      </c>
      <c r="I225" s="38">
        <f t="shared" si="71"/>
        <v>7189</v>
      </c>
      <c r="J225" s="50">
        <f t="shared" si="72"/>
        <v>49</v>
      </c>
      <c r="K225" s="56"/>
      <c r="L225" s="56"/>
      <c r="M225" s="56"/>
      <c r="N225" s="59">
        <v>-2.6318913681749998</v>
      </c>
      <c r="O225" s="59">
        <v>-2.7212363600650002</v>
      </c>
      <c r="P225" s="59">
        <v>-1.761486978707</v>
      </c>
    </row>
    <row r="226" spans="1:16" s="42" customFormat="1">
      <c r="A226" s="45">
        <v>31546</v>
      </c>
      <c r="B226" s="49">
        <f t="shared" si="67"/>
        <v>1986</v>
      </c>
      <c r="C226" s="49">
        <f t="shared" si="68"/>
        <v>5</v>
      </c>
      <c r="D226" s="49">
        <f t="shared" si="69"/>
        <v>14</v>
      </c>
      <c r="E226" s="49">
        <f t="shared" si="70"/>
        <v>2</v>
      </c>
      <c r="F226" s="57">
        <v>-2.8620475017699998</v>
      </c>
      <c r="G226" s="57">
        <v>-2.81258328881</v>
      </c>
      <c r="H226" s="57">
        <v>-1.53357501451</v>
      </c>
      <c r="I226" s="49">
        <f t="shared" si="71"/>
        <v>7238</v>
      </c>
      <c r="J226" s="49">
        <f t="shared" si="72"/>
        <v>49</v>
      </c>
      <c r="K226" s="57"/>
      <c r="L226" s="57"/>
      <c r="M226" s="57"/>
      <c r="N226" s="60">
        <v>-2.8620475017699998</v>
      </c>
      <c r="O226" s="60">
        <v>-2.81258328881</v>
      </c>
      <c r="P226" s="60">
        <v>-1.53357501451</v>
      </c>
    </row>
    <row r="227" spans="1:16">
      <c r="A227" s="44">
        <v>31595</v>
      </c>
      <c r="B227" s="38">
        <f t="shared" si="67"/>
        <v>1986</v>
      </c>
      <c r="C227" s="38">
        <f t="shared" si="68"/>
        <v>7</v>
      </c>
      <c r="D227" s="38">
        <f t="shared" si="69"/>
        <v>2</v>
      </c>
      <c r="E227" s="38">
        <f t="shared" si="70"/>
        <v>3</v>
      </c>
      <c r="F227" s="56">
        <f>($I$228-$I227)/($I$228-$I$226)*F$226+($I227-$I$226)/($I$228-$I$226)*F$228</f>
        <v>-2.7289541865792311</v>
      </c>
      <c r="G227" s="56">
        <f>($I$228-$I227)/($I$228-$I$226)*G$226+($I227-$I$226)/($I$228-$I$226)*G$228</f>
        <v>-2.7094969113330767</v>
      </c>
      <c r="H227" s="56">
        <f>($I$228-$I227)/($I$228-$I$226)*H$226+($I227-$I$226)/($I$228-$I$226)*H$228</f>
        <v>-1.7458532660843076</v>
      </c>
      <c r="I227" s="38">
        <f t="shared" si="71"/>
        <v>7287</v>
      </c>
      <c r="J227" s="50">
        <f t="shared" si="72"/>
        <v>49</v>
      </c>
      <c r="K227" s="56"/>
      <c r="L227" s="56"/>
      <c r="M227" s="56"/>
      <c r="N227" s="59">
        <v>-2.7289541865792311</v>
      </c>
      <c r="O227" s="59">
        <v>-2.7094969113330767</v>
      </c>
      <c r="P227" s="59">
        <v>-1.7458532660843076</v>
      </c>
    </row>
    <row r="228" spans="1:16" s="42" customFormat="1">
      <c r="A228" s="45">
        <v>31637</v>
      </c>
      <c r="B228" s="49">
        <f t="shared" si="67"/>
        <v>1986</v>
      </c>
      <c r="C228" s="49">
        <f t="shared" si="68"/>
        <v>8</v>
      </c>
      <c r="D228" s="49">
        <f t="shared" si="69"/>
        <v>13</v>
      </c>
      <c r="E228" s="49">
        <f t="shared" si="70"/>
        <v>3</v>
      </c>
      <c r="F228" s="57">
        <v>-2.6148742021300002</v>
      </c>
      <c r="G228" s="57">
        <v>-2.6211371592099999</v>
      </c>
      <c r="H228" s="57">
        <v>-1.9278060531479999</v>
      </c>
      <c r="I228" s="49">
        <f t="shared" si="71"/>
        <v>7329</v>
      </c>
      <c r="J228" s="49">
        <f t="shared" si="72"/>
        <v>42</v>
      </c>
      <c r="K228" s="57"/>
      <c r="L228" s="57"/>
      <c r="M228" s="57"/>
      <c r="N228" s="60">
        <v>-2.6148742021300002</v>
      </c>
      <c r="O228" s="60">
        <v>-2.6211371592099999</v>
      </c>
      <c r="P228" s="60">
        <v>-1.9278060531479999</v>
      </c>
    </row>
    <row r="229" spans="1:16">
      <c r="A229" s="44">
        <v>31672</v>
      </c>
      <c r="B229" s="38">
        <f t="shared" si="67"/>
        <v>1986</v>
      </c>
      <c r="C229" s="38">
        <f t="shared" si="68"/>
        <v>9</v>
      </c>
      <c r="D229" s="38">
        <f t="shared" si="69"/>
        <v>17</v>
      </c>
      <c r="E229" s="38">
        <f t="shared" si="70"/>
        <v>3</v>
      </c>
      <c r="F229" s="56">
        <f>($I$230-$I229)/($I$230-$I$228)*F$228+($I229-$I$228)/($I$230-$I$228)*F$230</f>
        <v>-2.6100142111663636</v>
      </c>
      <c r="G229" s="56">
        <f>($I$230-$I229)/($I$230-$I$228)*G$228+($I229-$I$228)/($I$230-$I$228)*G$230</f>
        <v>-2.6762547338736358</v>
      </c>
      <c r="H229" s="56">
        <f>($I$230-$I229)/($I$230-$I$228)*H$228+($I229-$I$228)/($I$230-$I$228)*H$230</f>
        <v>-2.1153635222702727</v>
      </c>
      <c r="I229" s="38">
        <f t="shared" si="71"/>
        <v>7364</v>
      </c>
      <c r="J229" s="50">
        <f t="shared" si="72"/>
        <v>35</v>
      </c>
      <c r="K229" s="56"/>
      <c r="L229" s="56"/>
      <c r="M229" s="56"/>
      <c r="N229" s="59">
        <v>-2.6100142111663636</v>
      </c>
      <c r="O229" s="59">
        <v>-2.6762547338736358</v>
      </c>
      <c r="P229" s="59">
        <v>-2.1153635222702727</v>
      </c>
    </row>
    <row r="230" spans="1:16" s="42" customFormat="1">
      <c r="A230" s="45">
        <v>31714</v>
      </c>
      <c r="B230" s="49">
        <f t="shared" si="67"/>
        <v>1986</v>
      </c>
      <c r="C230" s="49">
        <f t="shared" si="68"/>
        <v>10</v>
      </c>
      <c r="D230" s="49">
        <f t="shared" si="69"/>
        <v>29</v>
      </c>
      <c r="E230" s="49">
        <f t="shared" si="70"/>
        <v>4</v>
      </c>
      <c r="F230" s="57">
        <v>-2.6041822220099999</v>
      </c>
      <c r="G230" s="57">
        <v>-2.7423958234699999</v>
      </c>
      <c r="H230" s="57">
        <v>-2.3404324852169998</v>
      </c>
      <c r="I230" s="49">
        <f t="shared" si="71"/>
        <v>7406</v>
      </c>
      <c r="J230" s="49">
        <f t="shared" si="72"/>
        <v>42</v>
      </c>
      <c r="K230" s="57"/>
      <c r="L230" s="57"/>
      <c r="M230" s="57"/>
      <c r="N230" s="60">
        <v>-2.6041822220099999</v>
      </c>
      <c r="O230" s="60">
        <v>-2.7423958234699999</v>
      </c>
      <c r="P230" s="60">
        <v>-2.3404324852169998</v>
      </c>
    </row>
    <row r="231" spans="1:16">
      <c r="A231" s="44">
        <v>31756</v>
      </c>
      <c r="B231" s="38">
        <f t="shared" si="67"/>
        <v>1986</v>
      </c>
      <c r="C231" s="38">
        <f t="shared" si="68"/>
        <v>12</v>
      </c>
      <c r="D231" s="38">
        <f t="shared" si="69"/>
        <v>10</v>
      </c>
      <c r="E231" s="38">
        <f t="shared" si="70"/>
        <v>4</v>
      </c>
      <c r="F231" s="56">
        <f>($I$232-$I231)/($I$232-$I$230)*F$230+($I231-$I$230)/($I$232-$I$230)*F$232</f>
        <v>-2.7201844482642854</v>
      </c>
      <c r="G231" s="56">
        <f>($I$232-$I231)/($I$232-$I$230)*G$230+($I231-$I$230)/($I$232-$I$230)*G$232</f>
        <v>-2.7785627921728571</v>
      </c>
      <c r="H231" s="56">
        <f>($I$232-$I231)/($I$232-$I$230)*H$230+($I231-$I$230)/($I$232-$I$230)*H$232</f>
        <v>-2.4119894778767144</v>
      </c>
      <c r="I231" s="38">
        <f t="shared" si="71"/>
        <v>7448</v>
      </c>
      <c r="J231" s="50">
        <f t="shared" si="72"/>
        <v>42</v>
      </c>
      <c r="K231" s="56"/>
      <c r="L231" s="56"/>
      <c r="M231" s="56"/>
      <c r="N231" s="59">
        <v>-2.7201844482642854</v>
      </c>
      <c r="O231" s="59">
        <v>-2.7785627921728571</v>
      </c>
      <c r="P231" s="59">
        <v>-2.4119894778767144</v>
      </c>
    </row>
    <row r="232" spans="1:16" s="42" customFormat="1">
      <c r="A232" s="45">
        <v>31812</v>
      </c>
      <c r="B232" s="49">
        <f t="shared" si="67"/>
        <v>1987</v>
      </c>
      <c r="C232" s="49">
        <f t="shared" si="68"/>
        <v>2</v>
      </c>
      <c r="D232" s="49">
        <f t="shared" si="69"/>
        <v>4</v>
      </c>
      <c r="E232" s="49">
        <f t="shared" si="70"/>
        <v>1</v>
      </c>
      <c r="F232" s="57">
        <v>-2.8748540832699998</v>
      </c>
      <c r="G232" s="57">
        <v>-2.82678541711</v>
      </c>
      <c r="H232" s="57">
        <v>-2.5073988014230002</v>
      </c>
      <c r="I232" s="49">
        <f t="shared" si="71"/>
        <v>7504</v>
      </c>
      <c r="J232" s="49">
        <f t="shared" si="72"/>
        <v>56</v>
      </c>
      <c r="K232" s="57"/>
      <c r="L232" s="57"/>
      <c r="M232" s="57"/>
      <c r="N232" s="60">
        <v>-2.8748540832699998</v>
      </c>
      <c r="O232" s="60">
        <v>-2.82678541711</v>
      </c>
      <c r="P232" s="60">
        <v>-2.5073988014230002</v>
      </c>
    </row>
    <row r="233" spans="1:16">
      <c r="A233" s="44">
        <v>31861</v>
      </c>
      <c r="B233" s="38">
        <f t="shared" si="67"/>
        <v>1987</v>
      </c>
      <c r="C233" s="38">
        <f t="shared" si="68"/>
        <v>3</v>
      </c>
      <c r="D233" s="38">
        <f t="shared" si="69"/>
        <v>25</v>
      </c>
      <c r="E233" s="38">
        <f t="shared" si="70"/>
        <v>1</v>
      </c>
      <c r="F233" s="56">
        <f>($I$234-$I233)/($I$234-$I$232)*F$232+($I233-$I$232)/($I$234-$I$232)*F$234</f>
        <v>-2.7057739129949998</v>
      </c>
      <c r="G233" s="56">
        <f>($I$234-$I233)/($I$234-$I$232)*G$232+($I233-$I$232)/($I$234-$I$232)*G$234</f>
        <v>-2.6858982399949998</v>
      </c>
      <c r="H233" s="56">
        <f>($I$234-$I233)/($I$234-$I$232)*H$232+($I233-$I$232)/($I$234-$I$232)*H$234</f>
        <v>-2.4787278340904999</v>
      </c>
      <c r="I233" s="38">
        <f t="shared" si="71"/>
        <v>7553</v>
      </c>
      <c r="J233" s="50">
        <f t="shared" si="72"/>
        <v>49</v>
      </c>
      <c r="K233" s="56"/>
      <c r="L233" s="56"/>
      <c r="M233" s="56"/>
      <c r="N233" s="59">
        <v>-2.7057739129949998</v>
      </c>
      <c r="O233" s="59">
        <v>-2.6858982399949998</v>
      </c>
      <c r="P233" s="59">
        <v>-2.4787278340904999</v>
      </c>
    </row>
    <row r="234" spans="1:16" s="42" customFormat="1">
      <c r="A234" s="45">
        <v>31910</v>
      </c>
      <c r="B234" s="49">
        <f t="shared" si="67"/>
        <v>1987</v>
      </c>
      <c r="C234" s="49">
        <f t="shared" si="68"/>
        <v>5</v>
      </c>
      <c r="D234" s="49">
        <f t="shared" si="69"/>
        <v>13</v>
      </c>
      <c r="E234" s="49">
        <f t="shared" si="70"/>
        <v>2</v>
      </c>
      <c r="F234" s="57">
        <v>-2.5366937427199998</v>
      </c>
      <c r="G234" s="57">
        <v>-2.54501106288</v>
      </c>
      <c r="H234" s="57">
        <v>-2.4500568667580001</v>
      </c>
      <c r="I234" s="49">
        <f t="shared" si="71"/>
        <v>7602</v>
      </c>
      <c r="J234" s="49">
        <f t="shared" si="72"/>
        <v>49</v>
      </c>
      <c r="K234" s="57"/>
      <c r="L234" s="57"/>
      <c r="M234" s="57"/>
      <c r="N234" s="60">
        <v>-2.5366937427199998</v>
      </c>
      <c r="O234" s="60">
        <v>-2.54501106288</v>
      </c>
      <c r="P234" s="60">
        <v>-2.4500568667580001</v>
      </c>
    </row>
    <row r="235" spans="1:16" ht="13.5" thickBot="1">
      <c r="A235" s="44">
        <v>31959</v>
      </c>
      <c r="B235" s="38">
        <f t="shared" si="67"/>
        <v>1987</v>
      </c>
      <c r="C235" s="38">
        <f t="shared" si="68"/>
        <v>7</v>
      </c>
      <c r="D235" s="38">
        <f t="shared" si="69"/>
        <v>1</v>
      </c>
      <c r="E235" s="38">
        <f t="shared" si="70"/>
        <v>3</v>
      </c>
      <c r="F235" s="56">
        <f>($I$236-$I235)/($I$236-$I$234)*F$234+($I235-$I$234)/($I$236-$I$234)*F$236</f>
        <v>-1.7612400822861538</v>
      </c>
      <c r="G235" s="56">
        <f>($I$236-$I235)/($I$236-$I$234)*G$234+($I235-$I$234)/($I$236-$I$234)*G$236</f>
        <v>-1.7878739917538464</v>
      </c>
      <c r="H235" s="56">
        <f>($I$236-$I235)/($I$236-$I$234)*H$234+($I235-$I$234)/($I$236-$I$234)*H$236</f>
        <v>-1.6766847769551538</v>
      </c>
      <c r="I235" s="38">
        <f t="shared" si="71"/>
        <v>7651</v>
      </c>
      <c r="J235" s="50">
        <f t="shared" si="72"/>
        <v>49</v>
      </c>
      <c r="K235" s="56"/>
      <c r="L235" s="56"/>
      <c r="M235" s="56"/>
      <c r="N235" s="61">
        <v>-1.7612400822861538</v>
      </c>
      <c r="O235" s="61">
        <v>-1.7878739917538464</v>
      </c>
      <c r="P235" s="61">
        <v>-1.6766847769551538</v>
      </c>
    </row>
    <row r="236" spans="1:16" s="42" customFormat="1" ht="13.5" thickTop="1">
      <c r="A236" s="45">
        <v>32001</v>
      </c>
      <c r="B236" s="49">
        <f t="shared" si="67"/>
        <v>1987</v>
      </c>
      <c r="C236" s="49">
        <f t="shared" si="68"/>
        <v>8</v>
      </c>
      <c r="D236" s="49">
        <f t="shared" si="69"/>
        <v>12</v>
      </c>
      <c r="E236" s="49">
        <f t="shared" si="70"/>
        <v>3</v>
      </c>
      <c r="F236" s="57">
        <v>-1.0965655162000001</v>
      </c>
      <c r="G236" s="57">
        <v>-1.1388993593600001</v>
      </c>
      <c r="H236" s="57">
        <v>-1.0137944142670001</v>
      </c>
      <c r="I236" s="49">
        <f t="shared" si="71"/>
        <v>7693</v>
      </c>
      <c r="J236" s="49">
        <f t="shared" si="72"/>
        <v>42</v>
      </c>
      <c r="K236" s="57">
        <v>-1.1060947359424949</v>
      </c>
      <c r="L236" s="57">
        <v>-1.1060947359424949</v>
      </c>
      <c r="M236" s="57">
        <v>-1.0050335853501451</v>
      </c>
      <c r="N236" s="60">
        <v>-1.1060947359424949</v>
      </c>
      <c r="O236" s="60">
        <v>-1.1060947359424949</v>
      </c>
      <c r="P236" s="60">
        <v>-1.0050335853501451</v>
      </c>
    </row>
    <row r="237" spans="1:16">
      <c r="A237" s="44">
        <v>32036</v>
      </c>
      <c r="B237" s="38">
        <f t="shared" si="67"/>
        <v>1987</v>
      </c>
      <c r="C237" s="38">
        <f t="shared" si="68"/>
        <v>9</v>
      </c>
      <c r="D237" s="38">
        <f t="shared" si="69"/>
        <v>16</v>
      </c>
      <c r="E237" s="38">
        <f t="shared" si="70"/>
        <v>3</v>
      </c>
      <c r="F237" s="56">
        <f>($I$238-$I237)/($I$238-$I$236)*F$236+($I237-$I$236)/($I$238-$I$236)*F$238</f>
        <v>-0.98818587901818189</v>
      </c>
      <c r="G237" s="56">
        <f>($I$238-$I237)/($I$238-$I$236)*G$236+($I237-$I$236)/($I$238-$I$236)*G$238</f>
        <v>-0.99253097879636365</v>
      </c>
      <c r="H237" s="56">
        <f>($I$238-$I237)/($I$238-$I$236)*H$236+($I237-$I$236)/($I$238-$I$236)*H$238</f>
        <v>-1.2040088001333635</v>
      </c>
      <c r="I237" s="38">
        <f t="shared" si="71"/>
        <v>7728</v>
      </c>
      <c r="J237" s="50">
        <f t="shared" si="72"/>
        <v>35</v>
      </c>
      <c r="K237" s="56">
        <v>-0.90407446521490709</v>
      </c>
      <c r="L237" s="56">
        <v>-1.2072581234269248</v>
      </c>
      <c r="M237" s="56">
        <v>-0.60180723255630209</v>
      </c>
      <c r="N237" s="59">
        <v>-0.90407446521490709</v>
      </c>
      <c r="O237" s="59">
        <v>-1.2072581234269248</v>
      </c>
      <c r="P237" s="59">
        <v>-0.60180723255630209</v>
      </c>
    </row>
    <row r="238" spans="1:16" s="42" customFormat="1">
      <c r="A238" s="45">
        <v>32078</v>
      </c>
      <c r="B238" s="49">
        <f t="shared" si="67"/>
        <v>1987</v>
      </c>
      <c r="C238" s="49">
        <f t="shared" si="68"/>
        <v>10</v>
      </c>
      <c r="D238" s="49">
        <f t="shared" si="69"/>
        <v>28</v>
      </c>
      <c r="E238" s="49">
        <f t="shared" si="70"/>
        <v>4</v>
      </c>
      <c r="F238" s="57">
        <v>-0.85813031439999998</v>
      </c>
      <c r="G238" s="57">
        <v>-0.81688892211999997</v>
      </c>
      <c r="H238" s="57">
        <v>-1.432266063173</v>
      </c>
      <c r="I238" s="49">
        <f t="shared" si="71"/>
        <v>7770</v>
      </c>
      <c r="J238" s="49">
        <f t="shared" si="72"/>
        <v>42</v>
      </c>
      <c r="K238" s="57">
        <v>-0.90407446521490709</v>
      </c>
      <c r="L238" s="57">
        <v>-0.80321716972642665</v>
      </c>
      <c r="M238" s="57">
        <v>-1.4098924379501647</v>
      </c>
      <c r="N238" s="60">
        <v>-0.90407446521490709</v>
      </c>
      <c r="O238" s="60">
        <v>-0.80321716972642665</v>
      </c>
      <c r="P238" s="60">
        <v>-1.4098924379501647</v>
      </c>
    </row>
    <row r="239" spans="1:16">
      <c r="A239" s="44">
        <v>32120</v>
      </c>
      <c r="B239" s="38">
        <f t="shared" si="67"/>
        <v>1987</v>
      </c>
      <c r="C239" s="38">
        <f t="shared" si="68"/>
        <v>12</v>
      </c>
      <c r="D239" s="38">
        <f t="shared" si="69"/>
        <v>9</v>
      </c>
      <c r="E239" s="38">
        <f t="shared" si="70"/>
        <v>4</v>
      </c>
      <c r="F239" s="56">
        <f>($I$240-$I239)/($I$240-$I$238)*F$238+($I239-$I$238)/($I$240-$I$238)*F$240</f>
        <v>-0.72173363634142862</v>
      </c>
      <c r="G239" s="56">
        <f>($I$240-$I239)/($I$240-$I$238)*G$238+($I239-$I$238)/($I$240-$I$238)*G$240</f>
        <v>-0.58313064033571416</v>
      </c>
      <c r="H239" s="56">
        <f>($I$240-$I239)/($I$240-$I$238)*H$238+($I239-$I$238)/($I$240-$I$238)*H$240</f>
        <v>-1.0571667340387141</v>
      </c>
      <c r="I239" s="38">
        <f t="shared" si="71"/>
        <v>7812</v>
      </c>
      <c r="J239" s="50">
        <f t="shared" si="72"/>
        <v>42</v>
      </c>
      <c r="K239" s="56">
        <v>-0.60180723255630209</v>
      </c>
      <c r="L239" s="56">
        <v>-0.80321716972642665</v>
      </c>
      <c r="M239" s="56">
        <v>-1.1060947359424949</v>
      </c>
      <c r="N239" s="59">
        <v>-0.60180723255630209</v>
      </c>
      <c r="O239" s="59">
        <v>-0.80321716972642665</v>
      </c>
      <c r="P239" s="59">
        <v>-1.1060947359424949</v>
      </c>
    </row>
    <row r="240" spans="1:16" s="42" customFormat="1">
      <c r="A240" s="45">
        <v>32176</v>
      </c>
      <c r="B240" s="49">
        <f t="shared" si="67"/>
        <v>1988</v>
      </c>
      <c r="C240" s="49">
        <f t="shared" si="68"/>
        <v>2</v>
      </c>
      <c r="D240" s="49">
        <f t="shared" si="69"/>
        <v>3</v>
      </c>
      <c r="E240" s="49">
        <f t="shared" si="70"/>
        <v>1</v>
      </c>
      <c r="F240" s="57">
        <v>-0.53987139893000002</v>
      </c>
      <c r="G240" s="57">
        <v>-0.27145293128999998</v>
      </c>
      <c r="H240" s="57">
        <v>-0.55703429519299996</v>
      </c>
      <c r="I240" s="49">
        <f t="shared" si="71"/>
        <v>7868</v>
      </c>
      <c r="J240" s="49">
        <f t="shared" si="72"/>
        <v>56</v>
      </c>
      <c r="K240" s="57">
        <v>-0.50125418235442865</v>
      </c>
      <c r="L240" s="57">
        <v>-0.30045090202987246</v>
      </c>
      <c r="M240" s="57">
        <v>-0.60180723255630209</v>
      </c>
      <c r="N240" s="60">
        <v>-0.50125418235442865</v>
      </c>
      <c r="O240" s="60">
        <v>-0.30045090202987246</v>
      </c>
      <c r="P240" s="60">
        <v>-0.60180723255630209</v>
      </c>
    </row>
    <row r="241" spans="1:16">
      <c r="A241" s="44">
        <v>32225</v>
      </c>
      <c r="B241" s="38">
        <f t="shared" si="67"/>
        <v>1988</v>
      </c>
      <c r="C241" s="38">
        <f t="shared" si="68"/>
        <v>3</v>
      </c>
      <c r="D241" s="38">
        <f t="shared" si="69"/>
        <v>23</v>
      </c>
      <c r="E241" s="38">
        <f t="shared" si="70"/>
        <v>1</v>
      </c>
      <c r="F241" s="56">
        <f>($I$242-$I241)/($I$242-$I$240)*F$240+($I241-$I$240)/($I$242-$I$240)*F$242</f>
        <v>-0.21391770591000001</v>
      </c>
      <c r="G241" s="56">
        <f>($I$242-$I241)/($I$242-$I$240)*G$240+($I241-$I$240)/($I$242-$I$240)*G$242</f>
        <v>-0.21311231352999999</v>
      </c>
      <c r="H241" s="56">
        <f>($I$242-$I241)/($I$242-$I$240)*H$240+($I241-$I$240)/($I$242-$I$240)*H$242</f>
        <v>-0.29052999363499998</v>
      </c>
      <c r="I241" s="38">
        <f t="shared" si="71"/>
        <v>7917</v>
      </c>
      <c r="J241" s="50">
        <f t="shared" si="72"/>
        <v>49</v>
      </c>
      <c r="K241" s="56">
        <v>-0.10005003335835344</v>
      </c>
      <c r="L241" s="56">
        <v>-0.20020026706730792</v>
      </c>
      <c r="M241" s="56">
        <v>9.9950033308342318E-2</v>
      </c>
      <c r="N241" s="59">
        <v>-0.10005003335835344</v>
      </c>
      <c r="O241" s="59">
        <v>-0.20020026706730792</v>
      </c>
      <c r="P241" s="59">
        <v>9.9950033308342318E-2</v>
      </c>
    </row>
    <row r="242" spans="1:16" s="42" customFormat="1">
      <c r="A242" s="45">
        <v>32274</v>
      </c>
      <c r="B242" s="49">
        <f t="shared" si="67"/>
        <v>1988</v>
      </c>
      <c r="C242" s="49">
        <f t="shared" si="68"/>
        <v>5</v>
      </c>
      <c r="D242" s="49">
        <f t="shared" si="69"/>
        <v>11</v>
      </c>
      <c r="E242" s="49">
        <f t="shared" si="70"/>
        <v>2</v>
      </c>
      <c r="F242" s="57">
        <v>0.11203598711</v>
      </c>
      <c r="G242" s="57">
        <v>-0.15477169577</v>
      </c>
      <c r="H242" s="57">
        <v>-2.4025692077000005E-2</v>
      </c>
      <c r="I242" s="49">
        <f t="shared" si="71"/>
        <v>7966</v>
      </c>
      <c r="J242" s="49">
        <f t="shared" si="72"/>
        <v>49</v>
      </c>
      <c r="K242" s="57">
        <v>9.9950033308342318E-2</v>
      </c>
      <c r="L242" s="57">
        <v>-0.20020026706730792</v>
      </c>
      <c r="M242" s="57">
        <v>0</v>
      </c>
      <c r="N242" s="60">
        <v>9.9950033308342318E-2</v>
      </c>
      <c r="O242" s="60">
        <v>-0.20020026706730792</v>
      </c>
      <c r="P242" s="60">
        <v>0</v>
      </c>
    </row>
    <row r="243" spans="1:16">
      <c r="A243" s="44">
        <v>32316</v>
      </c>
      <c r="B243" s="38">
        <f t="shared" si="67"/>
        <v>1988</v>
      </c>
      <c r="C243" s="38">
        <f t="shared" si="68"/>
        <v>6</v>
      </c>
      <c r="D243" s="38">
        <f t="shared" si="69"/>
        <v>22</v>
      </c>
      <c r="E243" s="38">
        <f t="shared" si="70"/>
        <v>2</v>
      </c>
      <c r="F243" s="56">
        <f>($I$244-$I243)/($I$244-$I$242)*F$242+($I243-$I$242)/($I$244-$I$242)*F$244</f>
        <v>0.77618768991153853</v>
      </c>
      <c r="G243" s="56">
        <f>($I$244-$I243)/($I$244-$I$242)*G$242+($I243-$I$242)/($I$244-$I$242)*G$244</f>
        <v>0.55210991816846167</v>
      </c>
      <c r="H243" s="56">
        <f>($I$244-$I243)/($I$244-$I$242)*H$242+($I243-$I$242)/($I$244-$I$242)*H$244</f>
        <v>0.77747899934961551</v>
      </c>
      <c r="I243" s="38">
        <f t="shared" si="71"/>
        <v>8008</v>
      </c>
      <c r="J243" s="50">
        <f t="shared" si="72"/>
        <v>42</v>
      </c>
      <c r="K243" s="56">
        <v>0.49875415110389681</v>
      </c>
      <c r="L243" s="56">
        <v>0.19980026626730579</v>
      </c>
      <c r="M243" s="56">
        <v>0.29955089797983708</v>
      </c>
      <c r="N243" s="59">
        <v>0.49875415110389681</v>
      </c>
      <c r="O243" s="59">
        <v>0.19980026626730579</v>
      </c>
      <c r="P243" s="59">
        <v>0.29955089797983708</v>
      </c>
    </row>
    <row r="244" spans="1:16" s="42" customFormat="1">
      <c r="A244" s="45">
        <v>32365</v>
      </c>
      <c r="B244" s="49">
        <f t="shared" si="67"/>
        <v>1988</v>
      </c>
      <c r="C244" s="49">
        <f t="shared" si="68"/>
        <v>8</v>
      </c>
      <c r="D244" s="49">
        <f t="shared" si="69"/>
        <v>10</v>
      </c>
      <c r="E244" s="49">
        <f t="shared" si="70"/>
        <v>3</v>
      </c>
      <c r="F244" s="57">
        <v>1.55103134318</v>
      </c>
      <c r="G244" s="57">
        <v>1.3768051344300001</v>
      </c>
      <c r="H244" s="57">
        <v>1.7125678060140002</v>
      </c>
      <c r="I244" s="49">
        <f t="shared" si="71"/>
        <v>8057</v>
      </c>
      <c r="J244" s="49">
        <f t="shared" si="72"/>
        <v>49</v>
      </c>
      <c r="K244" s="57">
        <v>0.49875415110389681</v>
      </c>
      <c r="L244" s="57">
        <v>0.39920212695374568</v>
      </c>
      <c r="M244" s="57">
        <v>0.59820716775474692</v>
      </c>
      <c r="N244" s="60">
        <v>0.49875415110389681</v>
      </c>
      <c r="O244" s="60">
        <v>0.39920212695374568</v>
      </c>
      <c r="P244" s="60">
        <v>0.59820716775474692</v>
      </c>
    </row>
    <row r="245" spans="1:16">
      <c r="A245" s="44">
        <v>32400</v>
      </c>
      <c r="B245" s="38">
        <f t="shared" si="67"/>
        <v>1988</v>
      </c>
      <c r="C245" s="38">
        <f t="shared" si="68"/>
        <v>9</v>
      </c>
      <c r="D245" s="38">
        <f t="shared" si="69"/>
        <v>14</v>
      </c>
      <c r="E245" s="38">
        <f t="shared" si="70"/>
        <v>3</v>
      </c>
      <c r="F245" s="56">
        <f>($I$246-$I245)/($I$246-$I$244)*F$244+($I245-$I$244)/($I$246-$I$244)*F$246</f>
        <v>0.86635975743909088</v>
      </c>
      <c r="G245" s="56">
        <f>($I$246-$I245)/($I$246-$I$244)*G$244+($I245-$I$244)/($I$246-$I$244)*G$246</f>
        <v>0.86851261778454547</v>
      </c>
      <c r="H245" s="56">
        <f>($I$246-$I245)/($I$246-$I$244)*H$244+($I245-$I$244)/($I$246-$I$244)*H$246</f>
        <v>1.2298595869435454</v>
      </c>
      <c r="I245" s="38">
        <f t="shared" si="71"/>
        <v>8092</v>
      </c>
      <c r="J245" s="50">
        <f t="shared" si="72"/>
        <v>35</v>
      </c>
      <c r="K245" s="56">
        <v>0.39920212695374568</v>
      </c>
      <c r="L245" s="56">
        <v>0.39920212695374568</v>
      </c>
      <c r="M245" s="56">
        <v>0.6975613736425138</v>
      </c>
      <c r="N245" s="59">
        <v>0.39920212695374568</v>
      </c>
      <c r="O245" s="59">
        <v>0.39920212695374568</v>
      </c>
      <c r="P245" s="59">
        <v>0.6975613736425138</v>
      </c>
    </row>
    <row r="246" spans="1:16" s="42" customFormat="1">
      <c r="A246" s="45">
        <v>32442</v>
      </c>
      <c r="B246" s="49">
        <f t="shared" si="67"/>
        <v>1988</v>
      </c>
      <c r="C246" s="49">
        <f t="shared" si="68"/>
        <v>10</v>
      </c>
      <c r="D246" s="49">
        <f t="shared" si="69"/>
        <v>26</v>
      </c>
      <c r="E246" s="49">
        <f t="shared" si="70"/>
        <v>4</v>
      </c>
      <c r="F246" s="57">
        <v>4.475385455E-2</v>
      </c>
      <c r="G246" s="57">
        <v>0.25856159780999999</v>
      </c>
      <c r="H246" s="57">
        <v>0.65060972405899997</v>
      </c>
      <c r="I246" s="49">
        <f t="shared" si="71"/>
        <v>8134</v>
      </c>
      <c r="J246" s="49">
        <f t="shared" si="72"/>
        <v>42</v>
      </c>
      <c r="K246" s="57">
        <v>0</v>
      </c>
      <c r="L246" s="57">
        <v>0.29955089797983708</v>
      </c>
      <c r="M246" s="57">
        <v>0.59820716775474692</v>
      </c>
      <c r="N246" s="60">
        <v>0</v>
      </c>
      <c r="O246" s="60">
        <v>0.29955089797983708</v>
      </c>
      <c r="P246" s="60">
        <v>0.59820716775474692</v>
      </c>
    </row>
    <row r="247" spans="1:16">
      <c r="A247" s="44">
        <v>32484</v>
      </c>
      <c r="B247" s="38">
        <f t="shared" si="67"/>
        <v>1988</v>
      </c>
      <c r="C247" s="38">
        <f t="shared" si="68"/>
        <v>12</v>
      </c>
      <c r="D247" s="38">
        <f t="shared" si="69"/>
        <v>7</v>
      </c>
      <c r="E247" s="38">
        <f t="shared" si="70"/>
        <v>4</v>
      </c>
      <c r="F247" s="56">
        <f>($I$248-$I247)/($I$248-$I$246)*F$246+($I247-$I$246)/($I$248-$I$246)*F$248</f>
        <v>0.76212356053571417</v>
      </c>
      <c r="G247" s="56">
        <f>($I$248-$I247)/($I$248-$I$246)*G$246+($I247-$I$246)/($I$248-$I$246)*G$248</f>
        <v>0.62693986149857128</v>
      </c>
      <c r="H247" s="56">
        <f>($I$248-$I247)/($I$248-$I$246)*H$246+($I247-$I$246)/($I$248-$I$246)*H$248</f>
        <v>1.0576391232401428</v>
      </c>
      <c r="I247" s="38">
        <f t="shared" si="71"/>
        <v>8176</v>
      </c>
      <c r="J247" s="50">
        <f t="shared" si="72"/>
        <v>42</v>
      </c>
      <c r="K247" s="56">
        <v>0.29955089797983708</v>
      </c>
      <c r="L247" s="56">
        <v>0.39920212695374568</v>
      </c>
      <c r="M247" s="56">
        <v>1.0939940038334264</v>
      </c>
      <c r="N247" s="59">
        <v>0.29955089797983708</v>
      </c>
      <c r="O247" s="59">
        <v>0.39920212695374568</v>
      </c>
      <c r="P247" s="59">
        <v>1.0939940038334264</v>
      </c>
    </row>
    <row r="248" spans="1:16" s="42" customFormat="1">
      <c r="A248" s="45">
        <v>32540</v>
      </c>
      <c r="B248" s="49">
        <f t="shared" si="67"/>
        <v>1989</v>
      </c>
      <c r="C248" s="49">
        <f t="shared" si="68"/>
        <v>2</v>
      </c>
      <c r="D248" s="49">
        <f t="shared" si="69"/>
        <v>1</v>
      </c>
      <c r="E248" s="49">
        <f t="shared" si="70"/>
        <v>1</v>
      </c>
      <c r="F248" s="57">
        <v>1.7186165018499999</v>
      </c>
      <c r="G248" s="57">
        <v>1.1181108797499999</v>
      </c>
      <c r="H248" s="57">
        <v>1.6003449888149999</v>
      </c>
      <c r="I248" s="49">
        <f t="shared" si="71"/>
        <v>8232</v>
      </c>
      <c r="J248" s="49">
        <f t="shared" si="72"/>
        <v>56</v>
      </c>
      <c r="K248" s="57">
        <v>0.79681696491768816</v>
      </c>
      <c r="L248" s="57">
        <v>0.19980026626730579</v>
      </c>
      <c r="M248" s="57">
        <v>0.6975613736425138</v>
      </c>
      <c r="N248" s="60">
        <v>0.79681696491768816</v>
      </c>
      <c r="O248" s="60">
        <v>0.19980026626730579</v>
      </c>
      <c r="P248" s="60">
        <v>0.6975613736425138</v>
      </c>
    </row>
    <row r="249" spans="1:16">
      <c r="A249" s="44">
        <v>32589</v>
      </c>
      <c r="B249" s="38">
        <f t="shared" si="67"/>
        <v>1989</v>
      </c>
      <c r="C249" s="38">
        <f t="shared" si="68"/>
        <v>3</v>
      </c>
      <c r="D249" s="38">
        <f t="shared" si="69"/>
        <v>22</v>
      </c>
      <c r="E249" s="38">
        <f t="shared" si="70"/>
        <v>1</v>
      </c>
      <c r="F249" s="56">
        <f>($I$250-$I249)/($I$250-$I$248)*F$248+($I249-$I$248)/($I$250-$I$248)*F$250</f>
        <v>1.8021764967</v>
      </c>
      <c r="G249" s="56">
        <f>($I$250-$I249)/($I$250-$I$248)*G$248+($I249-$I$248)/($I$250-$I$248)*G$250</f>
        <v>1.5334610845899999</v>
      </c>
      <c r="H249" s="56">
        <f>($I$250-$I249)/($I$250-$I$248)*H$248+($I249-$I$248)/($I$250-$I$248)*H$250</f>
        <v>1.4070905055059999</v>
      </c>
      <c r="I249" s="38">
        <f t="shared" si="71"/>
        <v>8281</v>
      </c>
      <c r="J249" s="50">
        <f t="shared" si="72"/>
        <v>49</v>
      </c>
      <c r="K249" s="56">
        <v>0.79681696491768816</v>
      </c>
      <c r="L249" s="56">
        <v>0.19980026626730579</v>
      </c>
      <c r="M249" s="56">
        <v>0.59820716775474692</v>
      </c>
      <c r="N249" s="59">
        <v>0.79681696491768816</v>
      </c>
      <c r="O249" s="59">
        <v>0.19980026626730579</v>
      </c>
      <c r="P249" s="59">
        <v>0.59820716775474692</v>
      </c>
    </row>
    <row r="250" spans="1:16" s="42" customFormat="1">
      <c r="A250" s="45">
        <v>32638</v>
      </c>
      <c r="B250" s="49">
        <f t="shared" si="67"/>
        <v>1989</v>
      </c>
      <c r="C250" s="49">
        <f t="shared" si="68"/>
        <v>5</v>
      </c>
      <c r="D250" s="49">
        <f t="shared" si="69"/>
        <v>10</v>
      </c>
      <c r="E250" s="49">
        <f t="shared" si="70"/>
        <v>2</v>
      </c>
      <c r="F250" s="57">
        <v>1.8857364915499999</v>
      </c>
      <c r="G250" s="57">
        <v>1.94881128943</v>
      </c>
      <c r="H250" s="57">
        <v>1.2138360221969999</v>
      </c>
      <c r="I250" s="49">
        <f t="shared" si="71"/>
        <v>8330</v>
      </c>
      <c r="J250" s="49">
        <f t="shared" si="72"/>
        <v>49</v>
      </c>
      <c r="K250" s="57">
        <v>0.99503308531680923</v>
      </c>
      <c r="L250" s="57">
        <v>0.99503308531680923</v>
      </c>
      <c r="M250" s="57">
        <v>0.29955089797983708</v>
      </c>
      <c r="N250" s="60">
        <v>0.99503308531680923</v>
      </c>
      <c r="O250" s="60">
        <v>0.99503308531680923</v>
      </c>
      <c r="P250" s="60">
        <v>0.29955089797983708</v>
      </c>
    </row>
    <row r="251" spans="1:16">
      <c r="A251" s="44">
        <v>32687</v>
      </c>
      <c r="B251" s="38">
        <f t="shared" si="67"/>
        <v>1989</v>
      </c>
      <c r="C251" s="38">
        <f t="shared" si="68"/>
        <v>6</v>
      </c>
      <c r="D251" s="38">
        <f t="shared" si="69"/>
        <v>28</v>
      </c>
      <c r="E251" s="38">
        <f t="shared" si="70"/>
        <v>2</v>
      </c>
      <c r="F251" s="56">
        <f>($I$252-$I251)/($I$252-$I$250)*F$250+($I251-$I$250)/($I$252-$I$250)*F$252</f>
        <v>1.6068338197849998</v>
      </c>
      <c r="G251" s="56">
        <f>($I$252-$I251)/($I$252-$I$250)*G$250+($I251-$I$250)/($I$252-$I$250)*G$252</f>
        <v>1.6887645654850001</v>
      </c>
      <c r="H251" s="56">
        <f>($I$252-$I251)/($I$252-$I$250)*H$250+($I251-$I$250)/($I$252-$I$250)*H$252</f>
        <v>0.9841611634795</v>
      </c>
      <c r="I251" s="38">
        <f t="shared" si="71"/>
        <v>8379</v>
      </c>
      <c r="J251" s="50">
        <f t="shared" si="72"/>
        <v>49</v>
      </c>
      <c r="K251" s="56">
        <v>0.59820716775474692</v>
      </c>
      <c r="L251" s="56">
        <v>0.79681696491768816</v>
      </c>
      <c r="M251" s="56">
        <v>-0.30045090202987246</v>
      </c>
      <c r="N251" s="59">
        <v>0.59820716775474692</v>
      </c>
      <c r="O251" s="59">
        <v>0.79681696491768816</v>
      </c>
      <c r="P251" s="59">
        <v>-0.30045090202987246</v>
      </c>
    </row>
    <row r="252" spans="1:16" s="42" customFormat="1">
      <c r="A252" s="45">
        <v>32736</v>
      </c>
      <c r="B252" s="49">
        <f t="shared" si="67"/>
        <v>1989</v>
      </c>
      <c r="C252" s="49">
        <f t="shared" si="68"/>
        <v>8</v>
      </c>
      <c r="D252" s="49">
        <f t="shared" si="69"/>
        <v>16</v>
      </c>
      <c r="E252" s="49">
        <f t="shared" si="70"/>
        <v>3</v>
      </c>
      <c r="F252" s="57">
        <v>1.32793114802</v>
      </c>
      <c r="G252" s="57">
        <v>1.4287178415399999</v>
      </c>
      <c r="H252" s="57">
        <v>0.75448630476199996</v>
      </c>
      <c r="I252" s="49">
        <f t="shared" si="71"/>
        <v>8428</v>
      </c>
      <c r="J252" s="49">
        <f t="shared" si="72"/>
        <v>49</v>
      </c>
      <c r="K252" s="57">
        <v>0.90588444883461461</v>
      </c>
      <c r="L252" s="57">
        <v>1.0346292054144268</v>
      </c>
      <c r="M252" s="57">
        <v>0.38924147153438532</v>
      </c>
      <c r="N252" s="60">
        <v>0.90588444883461461</v>
      </c>
      <c r="O252" s="60">
        <v>1.0346292054144268</v>
      </c>
      <c r="P252" s="60">
        <v>0.38924147153438532</v>
      </c>
    </row>
    <row r="253" spans="1:16">
      <c r="A253" s="44">
        <v>32778</v>
      </c>
      <c r="B253" s="38">
        <f t="shared" si="67"/>
        <v>1989</v>
      </c>
      <c r="C253" s="38">
        <f t="shared" si="68"/>
        <v>9</v>
      </c>
      <c r="D253" s="38">
        <f t="shared" si="69"/>
        <v>27</v>
      </c>
      <c r="E253" s="38">
        <f t="shared" si="70"/>
        <v>3</v>
      </c>
      <c r="F253" s="56">
        <f>($I$254-$I253)/($I$254-$I$252)*F$252+($I253-$I$252)/($I$254-$I$252)*F$254</f>
        <v>1.1089795767749999</v>
      </c>
      <c r="G253" s="56">
        <f>($I$254-$I253)/($I$254-$I$252)*G$252+($I253-$I$252)/($I$254-$I$252)*G$254</f>
        <v>1.283955483515</v>
      </c>
      <c r="H253" s="56">
        <f>($I$254-$I253)/($I$254-$I$252)*H$252+($I253-$I$252)/($I$254-$I$252)*H$254</f>
        <v>0.42221463402600007</v>
      </c>
      <c r="I253" s="38">
        <f t="shared" si="71"/>
        <v>8470</v>
      </c>
      <c r="J253" s="50">
        <f t="shared" si="72"/>
        <v>42</v>
      </c>
      <c r="K253" s="56">
        <v>1.0939940038334264</v>
      </c>
      <c r="L253" s="56">
        <v>1.1928570865273813</v>
      </c>
      <c r="M253" s="56">
        <v>0.49875415110389681</v>
      </c>
      <c r="N253" s="59">
        <v>1.0939940038334264</v>
      </c>
      <c r="O253" s="59">
        <v>1.1928570865273813</v>
      </c>
      <c r="P253" s="59">
        <v>0.49875415110389681</v>
      </c>
    </row>
    <row r="254" spans="1:16" s="42" customFormat="1">
      <c r="A254" s="45">
        <v>32820</v>
      </c>
      <c r="B254" s="49">
        <f t="shared" si="67"/>
        <v>1989</v>
      </c>
      <c r="C254" s="49">
        <f t="shared" si="68"/>
        <v>11</v>
      </c>
      <c r="D254" s="49">
        <f t="shared" si="69"/>
        <v>8</v>
      </c>
      <c r="E254" s="49">
        <f t="shared" si="70"/>
        <v>4</v>
      </c>
      <c r="F254" s="57">
        <v>0.89002800553000005</v>
      </c>
      <c r="G254" s="57">
        <v>1.1391931254900001</v>
      </c>
      <c r="H254" s="57">
        <v>8.9942963290000177E-2</v>
      </c>
      <c r="I254" s="49">
        <f t="shared" si="71"/>
        <v>8512</v>
      </c>
      <c r="J254" s="49">
        <f t="shared" si="72"/>
        <v>42</v>
      </c>
      <c r="K254" s="57">
        <v>0.89597413714718011</v>
      </c>
      <c r="L254" s="57">
        <v>1.0939940038334264</v>
      </c>
      <c r="M254" s="57">
        <v>9.9950033308342318E-2</v>
      </c>
      <c r="N254" s="60">
        <v>0.89597413714718011</v>
      </c>
      <c r="O254" s="60">
        <v>1.0939940038334264</v>
      </c>
      <c r="P254" s="60">
        <v>9.9950033308342318E-2</v>
      </c>
    </row>
    <row r="255" spans="1:16">
      <c r="A255" s="44">
        <v>32855</v>
      </c>
      <c r="B255" s="38">
        <f t="shared" si="67"/>
        <v>1989</v>
      </c>
      <c r="C255" s="38">
        <f t="shared" si="68"/>
        <v>12</v>
      </c>
      <c r="D255" s="38">
        <f t="shared" si="69"/>
        <v>13</v>
      </c>
      <c r="E255" s="38">
        <f t="shared" si="70"/>
        <v>4</v>
      </c>
      <c r="F255" s="56">
        <f>($I$256-$I255)/($I$256-$I$254)*F$254+($I255-$I$254)/($I$256-$I$254)*F$256</f>
        <v>0.60509574634666674</v>
      </c>
      <c r="G255" s="56">
        <f>($I$256-$I255)/($I$256-$I$254)*G$254+($I255-$I$254)/($I$256-$I$254)*G$256</f>
        <v>0.95946964077333352</v>
      </c>
      <c r="H255" s="56">
        <f>($I$256-$I255)/($I$256-$I$254)*H$254+($I255-$I$254)/($I$256-$I$254)*H$256</f>
        <v>-9.5783682093749919E-2</v>
      </c>
      <c r="I255" s="38">
        <f t="shared" si="71"/>
        <v>8547</v>
      </c>
      <c r="J255" s="50">
        <f t="shared" si="72"/>
        <v>35</v>
      </c>
      <c r="K255" s="56">
        <v>0.6975613736425138</v>
      </c>
      <c r="L255" s="56">
        <v>1.1928570865273813</v>
      </c>
      <c r="M255" s="56">
        <v>-0.10005003335835344</v>
      </c>
      <c r="N255" s="59">
        <v>0.6975613736425138</v>
      </c>
      <c r="O255" s="59">
        <v>1.1928570865273813</v>
      </c>
      <c r="P255" s="59">
        <v>-0.10005003335835344</v>
      </c>
    </row>
    <row r="256" spans="1:16" s="42" customFormat="1">
      <c r="A256" s="45">
        <v>32904</v>
      </c>
      <c r="B256" s="49">
        <f t="shared" si="67"/>
        <v>1990</v>
      </c>
      <c r="C256" s="49">
        <f t="shared" si="68"/>
        <v>1</v>
      </c>
      <c r="D256" s="49">
        <f t="shared" si="69"/>
        <v>31</v>
      </c>
      <c r="E256" s="49">
        <f t="shared" si="70"/>
        <v>1</v>
      </c>
      <c r="F256" s="57">
        <v>0.20619058349</v>
      </c>
      <c r="G256" s="57">
        <v>0.70785676217000004</v>
      </c>
      <c r="H256" s="57">
        <v>-0.35580098563100004</v>
      </c>
      <c r="I256" s="49">
        <f t="shared" si="71"/>
        <v>8596</v>
      </c>
      <c r="J256" s="49">
        <f t="shared" si="72"/>
        <v>49</v>
      </c>
      <c r="K256" s="57">
        <v>0.19980026626730579</v>
      </c>
      <c r="L256" s="57">
        <v>0.6975613736425138</v>
      </c>
      <c r="M256" s="57">
        <v>-0.40080213975388218</v>
      </c>
      <c r="N256" s="60">
        <v>0.19980026626730579</v>
      </c>
      <c r="O256" s="60">
        <v>0.6975613736425138</v>
      </c>
      <c r="P256" s="60">
        <v>-0.40080213975388218</v>
      </c>
    </row>
    <row r="257" spans="1:16">
      <c r="A257" s="44">
        <v>32953</v>
      </c>
      <c r="B257" s="38">
        <f t="shared" si="67"/>
        <v>1990</v>
      </c>
      <c r="C257" s="38">
        <f t="shared" si="68"/>
        <v>3</v>
      </c>
      <c r="D257" s="38">
        <f t="shared" si="69"/>
        <v>21</v>
      </c>
      <c r="E257" s="38">
        <f t="shared" si="70"/>
        <v>1</v>
      </c>
      <c r="F257" s="56">
        <f>($I$258-$I257)/($I$258-$I$256)*F$256+($I257-$I$256)/($I$258-$I$256)*F$258</f>
        <v>0.39309586700999999</v>
      </c>
      <c r="G257" s="56">
        <f>($I$258-$I257)/($I$258-$I$256)*G$256+($I257-$I$256)/($I$258-$I$256)*G$258</f>
        <v>0.70311185326500003</v>
      </c>
      <c r="H257" s="56">
        <f>($I$258-$I257)/($I$258-$I$256)*H$256+($I257-$I$256)/($I$258-$I$256)*H$258</f>
        <v>-0.22114247529199998</v>
      </c>
      <c r="I257" s="38">
        <f t="shared" si="71"/>
        <v>8645</v>
      </c>
      <c r="J257" s="50">
        <f t="shared" si="72"/>
        <v>49</v>
      </c>
      <c r="K257" s="56">
        <v>0.59820716775474692</v>
      </c>
      <c r="L257" s="56">
        <v>0.79681696491768816</v>
      </c>
      <c r="M257" s="56">
        <v>9.9950033308342318E-2</v>
      </c>
      <c r="N257" s="59">
        <v>0.59820716775474692</v>
      </c>
      <c r="O257" s="59">
        <v>0.79681696491768816</v>
      </c>
      <c r="P257" s="59">
        <v>9.9950033308342318E-2</v>
      </c>
    </row>
    <row r="258" spans="1:16" s="42" customFormat="1">
      <c r="A258" s="45">
        <v>33002</v>
      </c>
      <c r="B258" s="49">
        <f t="shared" si="67"/>
        <v>1990</v>
      </c>
      <c r="C258" s="49">
        <f t="shared" si="68"/>
        <v>5</v>
      </c>
      <c r="D258" s="49">
        <f t="shared" si="69"/>
        <v>9</v>
      </c>
      <c r="E258" s="49">
        <f t="shared" si="70"/>
        <v>2</v>
      </c>
      <c r="F258" s="57">
        <v>0.58000115053000001</v>
      </c>
      <c r="G258" s="57">
        <v>0.69836694436000002</v>
      </c>
      <c r="H258" s="57">
        <v>-8.6483964952999925E-2</v>
      </c>
      <c r="I258" s="49">
        <f t="shared" si="71"/>
        <v>8694</v>
      </c>
      <c r="J258" s="49">
        <f t="shared" si="72"/>
        <v>49</v>
      </c>
      <c r="K258" s="57">
        <v>0.59820716775474692</v>
      </c>
      <c r="L258" s="57">
        <v>0.6975613736425138</v>
      </c>
      <c r="M258" s="57">
        <v>-0.10005003335835344</v>
      </c>
      <c r="N258" s="60">
        <v>0.59820716775474692</v>
      </c>
      <c r="O258" s="60">
        <v>0.6975613736425138</v>
      </c>
      <c r="P258" s="60">
        <v>-0.10005003335835344</v>
      </c>
    </row>
    <row r="259" spans="1:16">
      <c r="A259" s="44">
        <v>33051</v>
      </c>
      <c r="B259" s="38">
        <f t="shared" si="67"/>
        <v>1990</v>
      </c>
      <c r="C259" s="38">
        <f t="shared" si="68"/>
        <v>6</v>
      </c>
      <c r="D259" s="38">
        <f t="shared" si="69"/>
        <v>27</v>
      </c>
      <c r="E259" s="38">
        <f t="shared" si="70"/>
        <v>2</v>
      </c>
      <c r="F259" s="56">
        <f>($I$260-$I259)/($I$260-$I$258)*F$258+($I259-$I$258)/($I$260-$I$258)*F$260</f>
        <v>0.45553583669999997</v>
      </c>
      <c r="G259" s="56">
        <f>($I$260-$I259)/($I$260-$I$258)*G$258+($I259-$I$258)/($I$260-$I$258)*G$260</f>
        <v>0.68297193149000002</v>
      </c>
      <c r="H259" s="56">
        <f>($I$260-$I259)/($I$260-$I$258)*H$258+($I259-$I$258)/($I$260-$I$258)*H$260</f>
        <v>-0.34602949056549998</v>
      </c>
      <c r="I259" s="38">
        <f t="shared" si="71"/>
        <v>8743</v>
      </c>
      <c r="J259" s="50">
        <f t="shared" si="72"/>
        <v>49</v>
      </c>
      <c r="K259" s="56">
        <v>0.29955089797983708</v>
      </c>
      <c r="L259" s="56">
        <v>0.59820716775474692</v>
      </c>
      <c r="M259" s="56">
        <v>-0.50125418235442865</v>
      </c>
      <c r="N259" s="59">
        <v>0.29955089797983708</v>
      </c>
      <c r="O259" s="59">
        <v>0.59820716775474692</v>
      </c>
      <c r="P259" s="59">
        <v>-0.50125418235442865</v>
      </c>
    </row>
    <row r="260" spans="1:16" s="42" customFormat="1">
      <c r="A260" s="45">
        <v>33100</v>
      </c>
      <c r="B260" s="49">
        <f t="shared" ref="B260:B323" si="73">YEAR(A260)</f>
        <v>1990</v>
      </c>
      <c r="C260" s="49">
        <f t="shared" ref="C260:C323" si="74">MONTH(A260)</f>
        <v>8</v>
      </c>
      <c r="D260" s="49">
        <f t="shared" ref="D260:D323" si="75">DAY(A260)</f>
        <v>15</v>
      </c>
      <c r="E260" s="49">
        <f t="shared" ref="E260:E323" si="76">IF(AND(C260&gt;0,C260&lt;4),1,IF(AND(C260&gt;3,C260&lt;7),2,IF(AND(C260&gt;6,C260&lt;10),3,4)))</f>
        <v>3</v>
      </c>
      <c r="F260" s="57">
        <v>0.33107052286999999</v>
      </c>
      <c r="G260" s="57">
        <v>0.66757691862000001</v>
      </c>
      <c r="H260" s="57">
        <v>-0.60557501617800003</v>
      </c>
      <c r="I260" s="49">
        <f t="shared" si="71"/>
        <v>8792</v>
      </c>
      <c r="J260" s="49">
        <f t="shared" si="72"/>
        <v>49</v>
      </c>
      <c r="K260" s="57">
        <v>0.29955089797983708</v>
      </c>
      <c r="L260" s="57">
        <v>0.6975613736425138</v>
      </c>
      <c r="M260" s="57">
        <v>-0.60180723255630209</v>
      </c>
      <c r="N260" s="60">
        <v>0.29955089797983708</v>
      </c>
      <c r="O260" s="60">
        <v>0.6975613736425138</v>
      </c>
      <c r="P260" s="60">
        <v>-0.60180723255630209</v>
      </c>
    </row>
    <row r="261" spans="1:16">
      <c r="A261" s="44">
        <v>33142</v>
      </c>
      <c r="B261" s="38">
        <f t="shared" si="73"/>
        <v>1990</v>
      </c>
      <c r="C261" s="38">
        <f t="shared" si="74"/>
        <v>9</v>
      </c>
      <c r="D261" s="38">
        <f t="shared" si="75"/>
        <v>26</v>
      </c>
      <c r="E261" s="38">
        <f t="shared" si="76"/>
        <v>3</v>
      </c>
      <c r="F261" s="56">
        <f>($I$262-$I261)/($I$262-$I$260)*F$260+($I261-$I$260)/($I$262-$I$260)*F$262</f>
        <v>-0.26737825858999997</v>
      </c>
      <c r="G261" s="56">
        <f>($I$262-$I261)/($I$262-$I$260)*G$260+($I261-$I$260)/($I$262-$I$260)*G$262</f>
        <v>0.48015928969499999</v>
      </c>
      <c r="H261" s="56">
        <f>($I$262-$I261)/($I$262-$I$260)*H$260+($I261-$I$260)/($I$262-$I$260)*H$262</f>
        <v>-1.3711181755215001</v>
      </c>
      <c r="I261" s="38">
        <f t="shared" ref="I261:I324" si="77">SUM(I260,J261)</f>
        <v>8834</v>
      </c>
      <c r="J261" s="50">
        <f t="shared" ref="J261:J324" si="78">A261-A260</f>
        <v>42</v>
      </c>
      <c r="K261" s="56">
        <v>0.19980026626730579</v>
      </c>
      <c r="L261" s="56">
        <v>0.49875415110389681</v>
      </c>
      <c r="M261" s="56">
        <v>-1.5113637810048184</v>
      </c>
      <c r="N261" s="59">
        <v>0.19980026626730579</v>
      </c>
      <c r="O261" s="59">
        <v>0.49875415110389681</v>
      </c>
      <c r="P261" s="59">
        <v>-1.5113637810048184</v>
      </c>
    </row>
    <row r="262" spans="1:16" s="42" customFormat="1">
      <c r="A262" s="45">
        <v>33184</v>
      </c>
      <c r="B262" s="49">
        <f t="shared" si="73"/>
        <v>1990</v>
      </c>
      <c r="C262" s="49">
        <f t="shared" si="74"/>
        <v>11</v>
      </c>
      <c r="D262" s="49">
        <f t="shared" si="75"/>
        <v>7</v>
      </c>
      <c r="E262" s="49">
        <f t="shared" si="76"/>
        <v>4</v>
      </c>
      <c r="F262" s="57">
        <v>-0.86582704005</v>
      </c>
      <c r="G262" s="57">
        <v>0.29274166077000002</v>
      </c>
      <c r="H262" s="57">
        <v>-2.1366613348649999</v>
      </c>
      <c r="I262" s="49">
        <f t="shared" si="77"/>
        <v>8876</v>
      </c>
      <c r="J262" s="49">
        <f t="shared" si="78"/>
        <v>42</v>
      </c>
      <c r="K262" s="57">
        <v>-0.90407446521490709</v>
      </c>
      <c r="L262" s="57">
        <v>0.29955089797983708</v>
      </c>
      <c r="M262" s="57">
        <v>-2.1223636451626686</v>
      </c>
      <c r="N262" s="60">
        <v>-0.90407446521490709</v>
      </c>
      <c r="O262" s="60">
        <v>0.29955089797983708</v>
      </c>
      <c r="P262" s="60">
        <v>-2.1223636451626686</v>
      </c>
    </row>
    <row r="263" spans="1:16">
      <c r="A263" s="44">
        <v>33219</v>
      </c>
      <c r="B263" s="38">
        <f t="shared" si="73"/>
        <v>1990</v>
      </c>
      <c r="C263" s="38">
        <f t="shared" si="74"/>
        <v>12</v>
      </c>
      <c r="D263" s="38">
        <f t="shared" si="75"/>
        <v>12</v>
      </c>
      <c r="E263" s="38">
        <f t="shared" si="76"/>
        <v>4</v>
      </c>
      <c r="F263" s="56">
        <f>($I$264-$I263)/($I$264-$I$262)*F$262+($I263-$I$262)/($I$264-$I$262)*F$264</f>
        <v>-1.7045041298750001</v>
      </c>
      <c r="G263" s="56">
        <f>($I$264-$I263)/($I$264-$I$262)*G$262+($I263-$I$262)/($I$264-$I$262)*G$264</f>
        <v>-0.63680686073833326</v>
      </c>
      <c r="H263" s="56">
        <f>($I$264-$I263)/($I$264-$I$262)*H$262+($I263-$I$262)/($I$264-$I$262)*H$264</f>
        <v>-2.2320314740879166</v>
      </c>
      <c r="I263" s="38">
        <f t="shared" si="77"/>
        <v>8911</v>
      </c>
      <c r="J263" s="50">
        <f t="shared" si="78"/>
        <v>35</v>
      </c>
      <c r="K263" s="56">
        <v>-1.1060947359424949</v>
      </c>
      <c r="L263" s="56">
        <v>0.29955089797983708</v>
      </c>
      <c r="M263" s="56">
        <v>-1.816397062767118</v>
      </c>
      <c r="N263" s="59">
        <v>-1.1060947359424949</v>
      </c>
      <c r="O263" s="59">
        <v>0.29955089797983708</v>
      </c>
      <c r="P263" s="59">
        <v>-1.816397062767118</v>
      </c>
    </row>
    <row r="264" spans="1:16" s="42" customFormat="1">
      <c r="A264" s="45">
        <v>33268</v>
      </c>
      <c r="B264" s="49">
        <f t="shared" si="73"/>
        <v>1991</v>
      </c>
      <c r="C264" s="49">
        <f t="shared" si="74"/>
        <v>1</v>
      </c>
      <c r="D264" s="49">
        <f t="shared" si="75"/>
        <v>30</v>
      </c>
      <c r="E264" s="49">
        <f t="shared" si="76"/>
        <v>1</v>
      </c>
      <c r="F264" s="57">
        <v>-2.8786520556299999</v>
      </c>
      <c r="G264" s="57">
        <v>-1.93817479085</v>
      </c>
      <c r="H264" s="57">
        <v>-2.365549669</v>
      </c>
      <c r="I264" s="49">
        <f t="shared" si="77"/>
        <v>8960</v>
      </c>
      <c r="J264" s="49">
        <f t="shared" si="78"/>
        <v>49</v>
      </c>
      <c r="K264" s="57">
        <v>-2.8399474521698003</v>
      </c>
      <c r="L264" s="57">
        <v>-1.9182819416773986</v>
      </c>
      <c r="M264" s="57">
        <v>-2.3268626939354329</v>
      </c>
      <c r="N264" s="60">
        <v>-2.8399474521698003</v>
      </c>
      <c r="O264" s="60">
        <v>-1.9182819416773986</v>
      </c>
      <c r="P264" s="60">
        <v>-2.3268626939354329</v>
      </c>
    </row>
    <row r="265" spans="1:16">
      <c r="A265" s="44">
        <v>33317</v>
      </c>
      <c r="B265" s="38">
        <f t="shared" si="73"/>
        <v>1991</v>
      </c>
      <c r="C265" s="38">
        <f t="shared" si="74"/>
        <v>3</v>
      </c>
      <c r="D265" s="38">
        <f t="shared" si="75"/>
        <v>20</v>
      </c>
      <c r="E265" s="38">
        <f t="shared" si="76"/>
        <v>1</v>
      </c>
      <c r="F265" s="56">
        <f>($I$266-$I265)/($I$266-$I$264)*F$264+($I265-$I$264)/($I$266-$I$264)*F$266</f>
        <v>-3.2885884623449999</v>
      </c>
      <c r="G265" s="56">
        <f>($I$266-$I265)/($I$266-$I$264)*G$264+($I265-$I$264)/($I$266-$I$264)*G$266</f>
        <v>-2.5091766765500001</v>
      </c>
      <c r="H265" s="56">
        <f>($I$266-$I265)/($I$266-$I$264)*H$264+($I265-$I$264)/($I$266-$I$264)*H$266</f>
        <v>-2.4702697256635</v>
      </c>
      <c r="I265" s="38">
        <f t="shared" si="77"/>
        <v>9009</v>
      </c>
      <c r="J265" s="50">
        <f t="shared" si="78"/>
        <v>49</v>
      </c>
      <c r="K265" s="56">
        <v>-3.0459207484708575</v>
      </c>
      <c r="L265" s="56">
        <v>-1.9182819416773986</v>
      </c>
      <c r="M265" s="56">
        <v>-2.4292692569044587</v>
      </c>
      <c r="N265" s="59">
        <v>-3.0459207484708575</v>
      </c>
      <c r="O265" s="59">
        <v>-1.9182819416773986</v>
      </c>
      <c r="P265" s="59">
        <v>-2.4292692569044587</v>
      </c>
    </row>
    <row r="266" spans="1:16" s="42" customFormat="1">
      <c r="A266" s="45">
        <v>33366</v>
      </c>
      <c r="B266" s="49">
        <f t="shared" si="73"/>
        <v>1991</v>
      </c>
      <c r="C266" s="49">
        <f t="shared" si="74"/>
        <v>5</v>
      </c>
      <c r="D266" s="49">
        <f t="shared" si="75"/>
        <v>8</v>
      </c>
      <c r="E266" s="49">
        <f t="shared" si="76"/>
        <v>2</v>
      </c>
      <c r="F266" s="57">
        <v>-3.6985248690599999</v>
      </c>
      <c r="G266" s="57">
        <v>-3.08017856225</v>
      </c>
      <c r="H266" s="57">
        <v>-2.574989782327</v>
      </c>
      <c r="I266" s="49">
        <f t="shared" si="77"/>
        <v>9058</v>
      </c>
      <c r="J266" s="49">
        <f t="shared" si="78"/>
        <v>49</v>
      </c>
      <c r="K266" s="57">
        <v>-3.6663984371591472</v>
      </c>
      <c r="L266" s="57">
        <v>-3.0459207484708575</v>
      </c>
      <c r="M266" s="57">
        <v>-2.53178079842899</v>
      </c>
      <c r="N266" s="60">
        <v>-3.6663984371591472</v>
      </c>
      <c r="O266" s="60">
        <v>-3.0459207484708575</v>
      </c>
      <c r="P266" s="60">
        <v>-2.53178079842899</v>
      </c>
    </row>
    <row r="267" spans="1:16">
      <c r="A267" s="44">
        <v>33415</v>
      </c>
      <c r="B267" s="38">
        <f t="shared" si="73"/>
        <v>1991</v>
      </c>
      <c r="C267" s="38">
        <f t="shared" si="74"/>
        <v>6</v>
      </c>
      <c r="D267" s="38">
        <f t="shared" si="75"/>
        <v>26</v>
      </c>
      <c r="E267" s="38">
        <f t="shared" si="76"/>
        <v>2</v>
      </c>
      <c r="F267" s="56">
        <f>($I$268-$I267)/($I$268-$I$266)*F$266+($I267-$I$266)/($I$268-$I$266)*F$268</f>
        <v>-3.5421355432299997</v>
      </c>
      <c r="G267" s="56">
        <f>($I$268-$I267)/($I$268-$I$266)*G$266+($I267-$I$266)/($I$268-$I$266)*G$268</f>
        <v>-3.3093536379349997</v>
      </c>
      <c r="H267" s="56">
        <f>($I$268-$I267)/($I$268-$I$266)*H$266+($I267-$I$266)/($I$268-$I$266)*H$268</f>
        <v>-2.5418128608315</v>
      </c>
      <c r="I267" s="38">
        <f t="shared" si="77"/>
        <v>9107</v>
      </c>
      <c r="J267" s="50">
        <f t="shared" si="78"/>
        <v>49</v>
      </c>
      <c r="K267" s="56">
        <v>-3.5627177643151162</v>
      </c>
      <c r="L267" s="56">
        <v>-3.0459207484708575</v>
      </c>
      <c r="M267" s="56">
        <v>-2.2245608947319737</v>
      </c>
      <c r="N267" s="59">
        <v>-3.5627177643151162</v>
      </c>
      <c r="O267" s="59">
        <v>-3.0459207484708575</v>
      </c>
      <c r="P267" s="59">
        <v>-2.2245608947319737</v>
      </c>
    </row>
    <row r="268" spans="1:16" s="42" customFormat="1">
      <c r="A268" s="45">
        <v>33464</v>
      </c>
      <c r="B268" s="49">
        <f t="shared" si="73"/>
        <v>1991</v>
      </c>
      <c r="C268" s="49">
        <f t="shared" si="74"/>
        <v>8</v>
      </c>
      <c r="D268" s="49">
        <f t="shared" si="75"/>
        <v>14</v>
      </c>
      <c r="E268" s="49">
        <f t="shared" si="76"/>
        <v>3</v>
      </c>
      <c r="F268" s="57">
        <v>-3.3857462173999999</v>
      </c>
      <c r="G268" s="57">
        <v>-3.5385287136199999</v>
      </c>
      <c r="H268" s="57">
        <v>-2.508635939336</v>
      </c>
      <c r="I268" s="49">
        <f t="shared" si="77"/>
        <v>9156</v>
      </c>
      <c r="J268" s="49">
        <f t="shared" si="78"/>
        <v>49</v>
      </c>
      <c r="K268" s="57">
        <v>-3.3556783528842753</v>
      </c>
      <c r="L268" s="57">
        <v>-3.5627177643151162</v>
      </c>
      <c r="M268" s="57">
        <v>-2.53178079842899</v>
      </c>
      <c r="N268" s="60">
        <v>-3.3556783528842753</v>
      </c>
      <c r="O268" s="60">
        <v>-3.5627177643151162</v>
      </c>
      <c r="P268" s="60">
        <v>-2.53178079842899</v>
      </c>
    </row>
    <row r="269" spans="1:16">
      <c r="A269" s="44">
        <v>33506</v>
      </c>
      <c r="B269" s="38">
        <f t="shared" si="73"/>
        <v>1991</v>
      </c>
      <c r="C269" s="38">
        <f t="shared" si="74"/>
        <v>9</v>
      </c>
      <c r="D269" s="38">
        <f t="shared" si="75"/>
        <v>25</v>
      </c>
      <c r="E269" s="38">
        <f t="shared" si="76"/>
        <v>3</v>
      </c>
      <c r="F269" s="56">
        <f>($I$270-$I269)/($I$270-$I$268)*F$268+($I269-$I$268)/($I$270-$I$268)*F$270</f>
        <v>-3.7375300328763634</v>
      </c>
      <c r="G269" s="56">
        <f>($I$270-$I269)/($I$270-$I$268)*G$268+($I269-$I$268)/($I$270-$I$268)*G$270</f>
        <v>-3.6549402794599999</v>
      </c>
      <c r="H269" s="56">
        <f>($I$270-$I269)/($I$270-$I$268)*H$268+($I269-$I$268)/($I$270-$I$268)*H$270</f>
        <v>-3.1103912233100002</v>
      </c>
      <c r="I269" s="38">
        <f t="shared" si="77"/>
        <v>9198</v>
      </c>
      <c r="J269" s="50">
        <f t="shared" si="78"/>
        <v>42</v>
      </c>
      <c r="K269" s="56">
        <v>-3.5627177643151162</v>
      </c>
      <c r="L269" s="56">
        <v>-3.6663984371591472</v>
      </c>
      <c r="M269" s="56">
        <v>-2.7371196796132016</v>
      </c>
      <c r="N269" s="59">
        <v>-3.5627177643151162</v>
      </c>
      <c r="O269" s="59">
        <v>-3.6663984371591472</v>
      </c>
      <c r="P269" s="59">
        <v>-2.7371196796132016</v>
      </c>
    </row>
    <row r="270" spans="1:16" s="42" customFormat="1">
      <c r="A270" s="45">
        <v>33541</v>
      </c>
      <c r="B270" s="49">
        <f t="shared" si="73"/>
        <v>1991</v>
      </c>
      <c r="C270" s="49">
        <f t="shared" si="74"/>
        <v>10</v>
      </c>
      <c r="D270" s="49">
        <f t="shared" si="75"/>
        <v>30</v>
      </c>
      <c r="E270" s="49">
        <f t="shared" si="76"/>
        <v>4</v>
      </c>
      <c r="F270" s="57">
        <v>-4.0306832124399996</v>
      </c>
      <c r="G270" s="57">
        <v>-3.7519499176600002</v>
      </c>
      <c r="H270" s="57">
        <v>-3.6118539599550004</v>
      </c>
      <c r="I270" s="49">
        <f t="shared" si="77"/>
        <v>9233</v>
      </c>
      <c r="J270" s="49">
        <f t="shared" si="78"/>
        <v>35</v>
      </c>
      <c r="K270" s="57">
        <v>-4.0821994520255167</v>
      </c>
      <c r="L270" s="57">
        <v>-3.7701867184011526</v>
      </c>
      <c r="M270" s="57">
        <v>-3.5627177643151162</v>
      </c>
      <c r="N270" s="60">
        <v>-4.0821994520255167</v>
      </c>
      <c r="O270" s="60">
        <v>-3.7701867184011526</v>
      </c>
      <c r="P270" s="60">
        <v>-3.5627177643151162</v>
      </c>
    </row>
    <row r="271" spans="1:16">
      <c r="A271" s="44">
        <v>33583</v>
      </c>
      <c r="B271" s="38">
        <f t="shared" si="73"/>
        <v>1991</v>
      </c>
      <c r="C271" s="38">
        <f t="shared" si="74"/>
        <v>12</v>
      </c>
      <c r="D271" s="38">
        <f t="shared" si="75"/>
        <v>11</v>
      </c>
      <c r="E271" s="38">
        <f t="shared" si="76"/>
        <v>4</v>
      </c>
      <c r="F271" s="56">
        <f>($I$272-$I271)/($I$272-$I$270)*F$270+($I271-$I$270)/($I$272-$I$270)*F$272</f>
        <v>-4.2124920115365212</v>
      </c>
      <c r="G271" s="56">
        <f>($I$272-$I271)/($I$272-$I$270)*G$270+($I271-$I$270)/($I$272-$I$270)*G$272</f>
        <v>-3.8715219448423914</v>
      </c>
      <c r="H271" s="56">
        <f>($I$272-$I271)/($I$272-$I$270)*H$270+($I271-$I$270)/($I$272-$I$270)*H$272</f>
        <v>-3.7771368630845217</v>
      </c>
      <c r="I271" s="38">
        <f t="shared" si="77"/>
        <v>9275</v>
      </c>
      <c r="J271" s="50">
        <f t="shared" si="78"/>
        <v>42</v>
      </c>
      <c r="K271" s="56">
        <v>-4.6043938501406849</v>
      </c>
      <c r="L271" s="56">
        <v>-3.9780870011844596</v>
      </c>
      <c r="M271" s="56">
        <v>-5.1293294387550574</v>
      </c>
      <c r="N271" s="59">
        <v>-4.6043938501406849</v>
      </c>
      <c r="O271" s="59">
        <v>-3.9780870011844596</v>
      </c>
      <c r="P271" s="59">
        <v>-5.1293294387550574</v>
      </c>
    </row>
    <row r="272" spans="1:16" s="42" customFormat="1">
      <c r="A272" s="45">
        <v>33633</v>
      </c>
      <c r="B272" s="49">
        <f t="shared" si="73"/>
        <v>1992</v>
      </c>
      <c r="C272" s="49">
        <f t="shared" si="74"/>
        <v>1</v>
      </c>
      <c r="D272" s="49">
        <f t="shared" si="75"/>
        <v>30</v>
      </c>
      <c r="E272" s="49">
        <f t="shared" si="76"/>
        <v>1</v>
      </c>
      <c r="F272" s="57">
        <v>-4.4289310580799999</v>
      </c>
      <c r="G272" s="57">
        <v>-4.0138695962500002</v>
      </c>
      <c r="H272" s="57">
        <v>-3.973902223953</v>
      </c>
      <c r="I272" s="49">
        <f t="shared" si="77"/>
        <v>9325</v>
      </c>
      <c r="J272" s="49">
        <f t="shared" si="78"/>
        <v>50</v>
      </c>
      <c r="K272" s="57">
        <v>-4.6043938501406849</v>
      </c>
      <c r="L272" s="57">
        <v>-4.1864204098698874</v>
      </c>
      <c r="M272" s="57">
        <v>-4.1864204098698874</v>
      </c>
      <c r="N272" s="60">
        <v>-4.6043938501406849</v>
      </c>
      <c r="O272" s="60">
        <v>-4.1864204098698874</v>
      </c>
      <c r="P272" s="60">
        <v>-4.1864204098698874</v>
      </c>
    </row>
    <row r="273" spans="1:16">
      <c r="A273" s="44">
        <v>33688</v>
      </c>
      <c r="B273" s="38">
        <f t="shared" si="73"/>
        <v>1992</v>
      </c>
      <c r="C273" s="38">
        <f t="shared" si="74"/>
        <v>3</v>
      </c>
      <c r="D273" s="38">
        <f t="shared" si="75"/>
        <v>25</v>
      </c>
      <c r="E273" s="38">
        <f t="shared" si="76"/>
        <v>1</v>
      </c>
      <c r="F273" s="56">
        <f>($I$274-$I273)/($I$274-$I$272)*F$272+($I273-$I$272)/($I$274-$I$272)*F$274</f>
        <v>-4.1135819243152376</v>
      </c>
      <c r="G273" s="56">
        <f>($I$274-$I273)/($I$274-$I$272)*G$272+($I273-$I$272)/($I$274-$I$272)*G$274</f>
        <v>-3.9083436030295235</v>
      </c>
      <c r="H273" s="56">
        <f>($I$274-$I273)/($I$274-$I$272)*H$272+($I273-$I$272)/($I$274-$I$272)*H$274</f>
        <v>-3.5402859502784287</v>
      </c>
      <c r="I273" s="38">
        <f t="shared" si="77"/>
        <v>9380</v>
      </c>
      <c r="J273" s="50">
        <f t="shared" si="78"/>
        <v>55</v>
      </c>
      <c r="K273" s="56">
        <v>-3.9780870011844596</v>
      </c>
      <c r="L273" s="56">
        <v>-3.8740828316430593</v>
      </c>
      <c r="M273" s="56">
        <v>-3.2523191705560062</v>
      </c>
      <c r="N273" s="59">
        <v>-3.9780870011844596</v>
      </c>
      <c r="O273" s="59">
        <v>-3.8740828316430593</v>
      </c>
      <c r="P273" s="59">
        <v>-3.2523191705560062</v>
      </c>
    </row>
    <row r="274" spans="1:16" s="42" customFormat="1">
      <c r="A274" s="45">
        <v>33738</v>
      </c>
      <c r="B274" s="49">
        <f t="shared" si="73"/>
        <v>1992</v>
      </c>
      <c r="C274" s="49">
        <f t="shared" si="74"/>
        <v>5</v>
      </c>
      <c r="D274" s="49">
        <f t="shared" si="75"/>
        <v>14</v>
      </c>
      <c r="E274" s="49">
        <f t="shared" si="76"/>
        <v>2</v>
      </c>
      <c r="F274" s="57">
        <v>-3.82690089362</v>
      </c>
      <c r="G274" s="57">
        <v>-3.81241088192</v>
      </c>
      <c r="H274" s="57">
        <v>-3.1460893378470001</v>
      </c>
      <c r="I274" s="49">
        <f t="shared" si="77"/>
        <v>9430</v>
      </c>
      <c r="J274" s="49">
        <f t="shared" si="78"/>
        <v>50</v>
      </c>
      <c r="K274" s="57">
        <v>-3.8740828316430593</v>
      </c>
      <c r="L274" s="57">
        <v>-3.7701867184011526</v>
      </c>
      <c r="M274" s="57">
        <v>-3.149066709137085</v>
      </c>
      <c r="N274" s="60">
        <v>-3.8740828316430593</v>
      </c>
      <c r="O274" s="60">
        <v>-3.7701867184011526</v>
      </c>
      <c r="P274" s="60">
        <v>-3.149066709137085</v>
      </c>
    </row>
    <row r="275" spans="1:16">
      <c r="A275" s="44">
        <v>33779</v>
      </c>
      <c r="B275" s="38">
        <f t="shared" si="73"/>
        <v>1992</v>
      </c>
      <c r="C275" s="38">
        <f t="shared" si="74"/>
        <v>6</v>
      </c>
      <c r="D275" s="38">
        <f t="shared" si="75"/>
        <v>24</v>
      </c>
      <c r="E275" s="38">
        <f t="shared" si="76"/>
        <v>2</v>
      </c>
      <c r="F275" s="56">
        <f>($I$276-$I275)/($I$276-$I$274)*F$274+($I275-$I$274)/($I$276-$I$274)*F$276</f>
        <v>-4.109113991550549</v>
      </c>
      <c r="G275" s="56">
        <f>($I$276-$I275)/($I$276-$I$274)*G$274+($I275-$I$274)/($I$276-$I$274)*G$276</f>
        <v>-4.0590691517610988</v>
      </c>
      <c r="H275" s="56">
        <f>($I$276-$I275)/($I$276-$I$274)*H$274+($I275-$I$274)/($I$276-$I$274)*H$276</f>
        <v>-3.5152528809885055</v>
      </c>
      <c r="I275" s="38">
        <f t="shared" si="77"/>
        <v>9471</v>
      </c>
      <c r="J275" s="50">
        <f t="shared" si="78"/>
        <v>41</v>
      </c>
      <c r="K275" s="56">
        <v>-3.7701867184011526</v>
      </c>
      <c r="L275" s="56">
        <v>-3.6663984371591472</v>
      </c>
      <c r="M275" s="56">
        <v>-3.3556783528842753</v>
      </c>
      <c r="N275" s="59">
        <v>-3.7701867184011526</v>
      </c>
      <c r="O275" s="59">
        <v>-3.6663984371591472</v>
      </c>
      <c r="P275" s="59">
        <v>-3.3556783528842753</v>
      </c>
    </row>
    <row r="276" spans="1:16" s="42" customFormat="1">
      <c r="A276" s="45">
        <v>33829</v>
      </c>
      <c r="B276" s="49">
        <f t="shared" si="73"/>
        <v>1992</v>
      </c>
      <c r="C276" s="49">
        <f t="shared" si="74"/>
        <v>8</v>
      </c>
      <c r="D276" s="49">
        <f t="shared" si="75"/>
        <v>13</v>
      </c>
      <c r="E276" s="49">
        <f t="shared" si="76"/>
        <v>3</v>
      </c>
      <c r="F276" s="57">
        <v>-4.4532763061000002</v>
      </c>
      <c r="G276" s="57">
        <v>-4.3598719198599998</v>
      </c>
      <c r="H276" s="57">
        <v>-3.9654523238439996</v>
      </c>
      <c r="I276" s="49">
        <f t="shared" si="77"/>
        <v>9521</v>
      </c>
      <c r="J276" s="49">
        <f t="shared" si="78"/>
        <v>50</v>
      </c>
      <c r="K276" s="57">
        <v>-4.2907501011276548</v>
      </c>
      <c r="L276" s="57">
        <v>-4.1864204098698874</v>
      </c>
      <c r="M276" s="57">
        <v>-3.6663984371591472</v>
      </c>
      <c r="N276" s="60">
        <v>-4.2907501011276548</v>
      </c>
      <c r="O276" s="60">
        <v>-4.1864204098698874</v>
      </c>
      <c r="P276" s="60">
        <v>-3.6663984371591472</v>
      </c>
    </row>
    <row r="277" spans="1:16">
      <c r="A277" s="44">
        <v>33877</v>
      </c>
      <c r="B277" s="38">
        <f t="shared" si="73"/>
        <v>1992</v>
      </c>
      <c r="C277" s="38">
        <f t="shared" si="74"/>
        <v>9</v>
      </c>
      <c r="D277" s="38">
        <f t="shared" si="75"/>
        <v>30</v>
      </c>
      <c r="E277" s="38">
        <f t="shared" si="76"/>
        <v>3</v>
      </c>
      <c r="F277" s="56">
        <f>($I$278-$I277)/($I$278-$I$276)*F$276+($I277-$I$276)/($I$278-$I$276)*F$278</f>
        <v>-4.2176225790529669</v>
      </c>
      <c r="G277" s="56">
        <f>($I$278-$I277)/($I$278-$I$276)*G$276+($I277-$I$276)/($I$278-$I$276)*G$278</f>
        <v>-4.1713598591918686</v>
      </c>
      <c r="H277" s="56">
        <f>($I$278-$I277)/($I$278-$I$276)*H$276+($I277-$I$276)/($I$278-$I$276)*H$278</f>
        <v>-3.9227993207185494</v>
      </c>
      <c r="I277" s="38">
        <f t="shared" si="77"/>
        <v>9569</v>
      </c>
      <c r="J277" s="50">
        <f t="shared" si="78"/>
        <v>48</v>
      </c>
      <c r="K277" s="56">
        <v>-4.1864204098698874</v>
      </c>
      <c r="L277" s="56">
        <v>-4.1864204098698874</v>
      </c>
      <c r="M277" s="56">
        <v>-4.2907501011276548</v>
      </c>
      <c r="N277" s="59">
        <v>-4.1864204098698874</v>
      </c>
      <c r="O277" s="59">
        <v>-4.1864204098698874</v>
      </c>
      <c r="P277" s="59">
        <v>-4.2907501011276548</v>
      </c>
    </row>
    <row r="278" spans="1:16" s="42" customFormat="1">
      <c r="A278" s="45">
        <v>33920</v>
      </c>
      <c r="B278" s="49">
        <f t="shared" si="73"/>
        <v>1992</v>
      </c>
      <c r="C278" s="49">
        <f t="shared" si="74"/>
        <v>11</v>
      </c>
      <c r="D278" s="49">
        <f t="shared" si="75"/>
        <v>12</v>
      </c>
      <c r="E278" s="49">
        <f t="shared" si="76"/>
        <v>4</v>
      </c>
      <c r="F278" s="57">
        <v>-4.0065161152400002</v>
      </c>
      <c r="G278" s="57">
        <v>-4.0024844715099999</v>
      </c>
      <c r="H278" s="57">
        <v>-3.8845893387519999</v>
      </c>
      <c r="I278" s="49">
        <f t="shared" si="77"/>
        <v>9612</v>
      </c>
      <c r="J278" s="49">
        <f t="shared" si="78"/>
        <v>43</v>
      </c>
      <c r="K278" s="57">
        <v>-3.9780870011844596</v>
      </c>
      <c r="L278" s="57">
        <v>-3.9780870011844596</v>
      </c>
      <c r="M278" s="57">
        <v>-3.8740828316430593</v>
      </c>
      <c r="N278" s="60">
        <v>-3.9780870011844596</v>
      </c>
      <c r="O278" s="60">
        <v>-3.9780870011844596</v>
      </c>
      <c r="P278" s="60">
        <v>-3.8740828316430593</v>
      </c>
    </row>
    <row r="279" spans="1:16">
      <c r="A279" s="44">
        <v>33954</v>
      </c>
      <c r="B279" s="38">
        <f t="shared" si="73"/>
        <v>1992</v>
      </c>
      <c r="C279" s="38">
        <f t="shared" si="74"/>
        <v>12</v>
      </c>
      <c r="D279" s="38">
        <f t="shared" si="75"/>
        <v>16</v>
      </c>
      <c r="E279" s="38">
        <f t="shared" si="76"/>
        <v>4</v>
      </c>
      <c r="F279" s="56">
        <f>($I$280-$I279)/($I$280-$I$278)*F$278+($I279-$I$278)/($I$280-$I$278)*F$280</f>
        <v>-3.4863007069992111</v>
      </c>
      <c r="G279" s="56">
        <f>($I$280-$I279)/($I$280-$I$278)*G$278+($I279-$I$278)/($I$280-$I$278)*G$280</f>
        <v>-3.5412961635100002</v>
      </c>
      <c r="H279" s="56">
        <f>($I$280-$I279)/($I$280-$I$278)*H$278+($I279-$I$278)/($I$280-$I$278)*H$280</f>
        <v>-3.177666788399053</v>
      </c>
      <c r="I279" s="38">
        <f t="shared" si="77"/>
        <v>9646</v>
      </c>
      <c r="J279" s="50">
        <f t="shared" si="78"/>
        <v>34</v>
      </c>
      <c r="K279" s="56">
        <v>-3.3556783528842753</v>
      </c>
      <c r="L279" s="56">
        <v>-3.6663984371591472</v>
      </c>
      <c r="M279" s="56">
        <v>-2.8399474521698003</v>
      </c>
      <c r="N279" s="59">
        <v>-3.3556783528842753</v>
      </c>
      <c r="O279" s="59">
        <v>-3.6663984371591472</v>
      </c>
      <c r="P279" s="59">
        <v>-2.8399474521698003</v>
      </c>
    </row>
    <row r="280" spans="1:16" s="42" customFormat="1">
      <c r="A280" s="45">
        <v>33996</v>
      </c>
      <c r="B280" s="49">
        <f t="shared" si="73"/>
        <v>1993</v>
      </c>
      <c r="C280" s="49">
        <f t="shared" si="74"/>
        <v>1</v>
      </c>
      <c r="D280" s="49">
        <f t="shared" si="75"/>
        <v>27</v>
      </c>
      <c r="E280" s="49">
        <f t="shared" si="76"/>
        <v>1</v>
      </c>
      <c r="F280" s="57">
        <v>-2.8436816732899999</v>
      </c>
      <c r="G280" s="57">
        <v>-2.9715929595100001</v>
      </c>
      <c r="H280" s="57">
        <v>-2.3044095203160002</v>
      </c>
      <c r="I280" s="49">
        <f t="shared" si="77"/>
        <v>9688</v>
      </c>
      <c r="J280" s="49">
        <f t="shared" si="78"/>
        <v>42</v>
      </c>
      <c r="K280" s="57">
        <v>-2.8399474521698003</v>
      </c>
      <c r="L280" s="57">
        <v>-3.0459207484708575</v>
      </c>
      <c r="M280" s="57">
        <v>-2.3268626939354329</v>
      </c>
      <c r="N280" s="60">
        <v>-2.8399474521698003</v>
      </c>
      <c r="O280" s="60">
        <v>-3.0459207484708575</v>
      </c>
      <c r="P280" s="60">
        <v>-2.3268626939354329</v>
      </c>
    </row>
    <row r="281" spans="1:16">
      <c r="A281" s="44">
        <v>34045</v>
      </c>
      <c r="B281" s="38">
        <f t="shared" si="73"/>
        <v>1993</v>
      </c>
      <c r="C281" s="38">
        <f t="shared" si="74"/>
        <v>3</v>
      </c>
      <c r="D281" s="38">
        <f t="shared" si="75"/>
        <v>17</v>
      </c>
      <c r="E281" s="38">
        <f t="shared" si="76"/>
        <v>1</v>
      </c>
      <c r="F281" s="56">
        <f>($I$282-$I281)/($I$282-$I$280)*F$280+($I281-$I$280)/($I$282-$I$280)*F$282</f>
        <v>-2.9116347270639249</v>
      </c>
      <c r="G281" s="56">
        <f>($I$282-$I281)/($I$282-$I$280)*G$280+($I281-$I$280)/($I$282-$I$280)*G$282</f>
        <v>-2.9573638469684109</v>
      </c>
      <c r="H281" s="56">
        <f>($I$282-$I281)/($I$282-$I$280)*H$280+($I281-$I$280)/($I$282-$I$280)*H$282</f>
        <v>-2.489925522986757</v>
      </c>
      <c r="I281" s="38">
        <f t="shared" si="77"/>
        <v>9737</v>
      </c>
      <c r="J281" s="50">
        <f t="shared" si="78"/>
        <v>49</v>
      </c>
      <c r="K281" s="56">
        <v>-2.6343975339601977</v>
      </c>
      <c r="L281" s="56">
        <v>-2.8399474521698003</v>
      </c>
      <c r="M281" s="56">
        <v>-2.1223636451626686</v>
      </c>
      <c r="N281" s="59">
        <v>-2.6343975339601977</v>
      </c>
      <c r="O281" s="59">
        <v>-2.8399474521698003</v>
      </c>
      <c r="P281" s="59">
        <v>-2.1223636451626686</v>
      </c>
    </row>
    <row r="282" spans="1:16" s="42" customFormat="1">
      <c r="A282" s="45">
        <v>34103</v>
      </c>
      <c r="B282" s="49">
        <f t="shared" si="73"/>
        <v>1993</v>
      </c>
      <c r="C282" s="49">
        <f t="shared" si="74"/>
        <v>5</v>
      </c>
      <c r="D282" s="49">
        <f t="shared" si="75"/>
        <v>14</v>
      </c>
      <c r="E282" s="49">
        <f t="shared" si="76"/>
        <v>2</v>
      </c>
      <c r="F282" s="57">
        <v>-2.9920689539800001</v>
      </c>
      <c r="G282" s="57">
        <v>-2.9405212239599998</v>
      </c>
      <c r="H282" s="57">
        <v>-2.7095158934949999</v>
      </c>
      <c r="I282" s="49">
        <f t="shared" si="77"/>
        <v>9795</v>
      </c>
      <c r="J282" s="49">
        <f t="shared" si="78"/>
        <v>58</v>
      </c>
      <c r="K282" s="57">
        <v>-2.9428810690812166</v>
      </c>
      <c r="L282" s="57">
        <v>-2.9428810690812166</v>
      </c>
      <c r="M282" s="57">
        <v>-2.7371196796132016</v>
      </c>
      <c r="N282" s="60">
        <v>-2.9428810690812166</v>
      </c>
      <c r="O282" s="60">
        <v>-2.9428810690812166</v>
      </c>
      <c r="P282" s="60">
        <v>-2.7371196796132016</v>
      </c>
    </row>
    <row r="283" spans="1:16">
      <c r="A283" s="44">
        <v>34150</v>
      </c>
      <c r="B283" s="38">
        <f t="shared" si="73"/>
        <v>1993</v>
      </c>
      <c r="C283" s="38">
        <f t="shared" si="74"/>
        <v>6</v>
      </c>
      <c r="D283" s="38">
        <f t="shared" si="75"/>
        <v>30</v>
      </c>
      <c r="E283" s="38">
        <f t="shared" si="76"/>
        <v>2</v>
      </c>
      <c r="F283" s="56">
        <f>($I$284-$I283)/($I$284-$I$282)*F$282+($I283-$I$282)/($I$284-$I$282)*F$284</f>
        <v>-3.1667836017903368</v>
      </c>
      <c r="G283" s="56">
        <f>($I$284-$I283)/($I$284-$I$282)*G$282+($I283-$I$282)/($I$284-$I$282)*G$284</f>
        <v>-3.1560801150523594</v>
      </c>
      <c r="H283" s="56">
        <f>($I$284-$I283)/($I$284-$I$282)*H$282+($I283-$I$282)/($I$284-$I$282)*H$284</f>
        <v>-2.9093167537755731</v>
      </c>
      <c r="I283" s="38">
        <f t="shared" si="77"/>
        <v>9842</v>
      </c>
      <c r="J283" s="50">
        <f t="shared" si="78"/>
        <v>47</v>
      </c>
      <c r="K283" s="56">
        <v>-3.149066709137085</v>
      </c>
      <c r="L283" s="56">
        <v>-3.2523191705560062</v>
      </c>
      <c r="M283" s="56">
        <v>-2.9428810690812166</v>
      </c>
      <c r="N283" s="59">
        <v>-3.149066709137085</v>
      </c>
      <c r="O283" s="59">
        <v>-3.2523191705560062</v>
      </c>
      <c r="P283" s="59">
        <v>-2.9428810690812166</v>
      </c>
    </row>
    <row r="284" spans="1:16" s="42" customFormat="1">
      <c r="A284" s="45">
        <v>34192</v>
      </c>
      <c r="B284" s="49">
        <f t="shared" si="73"/>
        <v>1993</v>
      </c>
      <c r="C284" s="49">
        <f t="shared" si="74"/>
        <v>8</v>
      </c>
      <c r="D284" s="49">
        <f t="shared" si="75"/>
        <v>11</v>
      </c>
      <c r="E284" s="49">
        <f t="shared" si="76"/>
        <v>3</v>
      </c>
      <c r="F284" s="57">
        <v>-3.3229115849399999</v>
      </c>
      <c r="G284" s="57">
        <v>-3.3487072092200001</v>
      </c>
      <c r="H284" s="57">
        <v>-3.0878622033880001</v>
      </c>
      <c r="I284" s="49">
        <f t="shared" si="77"/>
        <v>9884</v>
      </c>
      <c r="J284" s="49">
        <f t="shared" si="78"/>
        <v>42</v>
      </c>
      <c r="K284" s="57">
        <v>-3.3556783528842753</v>
      </c>
      <c r="L284" s="57">
        <v>-3.3556783528842753</v>
      </c>
      <c r="M284" s="57">
        <v>-3.0459207484708575</v>
      </c>
      <c r="N284" s="60">
        <v>-3.3556783528842753</v>
      </c>
      <c r="O284" s="60">
        <v>-3.3556783528842753</v>
      </c>
      <c r="P284" s="60">
        <v>-3.0459207484708575</v>
      </c>
    </row>
    <row r="285" spans="1:16">
      <c r="A285" s="44">
        <v>34227</v>
      </c>
      <c r="B285" s="38">
        <f t="shared" si="73"/>
        <v>1993</v>
      </c>
      <c r="C285" s="38">
        <f t="shared" si="74"/>
        <v>9</v>
      </c>
      <c r="D285" s="38">
        <f t="shared" si="75"/>
        <v>15</v>
      </c>
      <c r="E285" s="38">
        <f t="shared" si="76"/>
        <v>3</v>
      </c>
      <c r="F285" s="56">
        <f>($I$286-$I285)/($I$286-$I$284)*F$284+($I285-$I$284)/($I$286-$I$284)*F$286</f>
        <v>-2.7842127205130773</v>
      </c>
      <c r="G285" s="56">
        <f>($I$286-$I285)/($I$286-$I$284)*G$284+($I285-$I$284)/($I$286-$I$284)*G$286</f>
        <v>-2.9478780448584621</v>
      </c>
      <c r="H285" s="56">
        <f>($I$286-$I285)/($I$286-$I$284)*H$284+($I285-$I$284)/($I$286-$I$284)*H$286</f>
        <v>-2.6203950379280001</v>
      </c>
      <c r="I285" s="38">
        <f t="shared" si="77"/>
        <v>9919</v>
      </c>
      <c r="J285" s="50">
        <f t="shared" si="78"/>
        <v>35</v>
      </c>
      <c r="K285" s="56">
        <v>-2.7371196796132016</v>
      </c>
      <c r="L285" s="56">
        <v>-2.4292692569044587</v>
      </c>
      <c r="M285" s="56">
        <v>-2.3268626939354329</v>
      </c>
      <c r="N285" s="59">
        <v>-2.7371196796132016</v>
      </c>
      <c r="O285" s="59">
        <v>-2.4292692569044587</v>
      </c>
      <c r="P285" s="59">
        <v>-2.3268626939354329</v>
      </c>
    </row>
    <row r="286" spans="1:16" s="42" customFormat="1">
      <c r="A286" s="45">
        <v>34283</v>
      </c>
      <c r="B286" s="49">
        <f t="shared" si="73"/>
        <v>1993</v>
      </c>
      <c r="C286" s="49">
        <f t="shared" si="74"/>
        <v>11</v>
      </c>
      <c r="D286" s="49">
        <f t="shared" si="75"/>
        <v>10</v>
      </c>
      <c r="E286" s="49">
        <f t="shared" si="76"/>
        <v>4</v>
      </c>
      <c r="F286" s="57">
        <v>-1.92229453743</v>
      </c>
      <c r="G286" s="57">
        <v>-2.3065513818799999</v>
      </c>
      <c r="H286" s="57">
        <v>-1.8724475731919998</v>
      </c>
      <c r="I286" s="49">
        <f t="shared" si="77"/>
        <v>9975</v>
      </c>
      <c r="J286" s="49">
        <f t="shared" si="78"/>
        <v>56</v>
      </c>
      <c r="K286" s="57">
        <v>-1.9182819416773986</v>
      </c>
      <c r="L286" s="57">
        <v>-2.3268626939354329</v>
      </c>
      <c r="M286" s="57">
        <v>-1.9182819416773986</v>
      </c>
      <c r="N286" s="60">
        <v>-1.9182819416773986</v>
      </c>
      <c r="O286" s="60">
        <v>-2.3268626939354329</v>
      </c>
      <c r="P286" s="60">
        <v>-1.9182819416773986</v>
      </c>
    </row>
    <row r="287" spans="1:16">
      <c r="A287" s="44">
        <v>34318</v>
      </c>
      <c r="B287" s="38">
        <f t="shared" si="73"/>
        <v>1993</v>
      </c>
      <c r="C287" s="38">
        <f t="shared" si="74"/>
        <v>12</v>
      </c>
      <c r="D287" s="38">
        <f t="shared" si="75"/>
        <v>15</v>
      </c>
      <c r="E287" s="38">
        <f t="shared" si="76"/>
        <v>4</v>
      </c>
      <c r="F287" s="56">
        <f>($I$288-$I287)/($I$288-$I$286)*F$286+($I287-$I$286)/($I$288-$I$286)*F$288</f>
        <v>-1.5582919573196339</v>
      </c>
      <c r="G287" s="56">
        <f>($I$288-$I287)/($I$288-$I$286)*G$286+($I287-$I$286)/($I$288-$I$286)*G$288</f>
        <v>-1.9488106756208534</v>
      </c>
      <c r="H287" s="56">
        <f>($I$288-$I287)/($I$288-$I$286)*H$286+($I287-$I$286)/($I$288-$I$286)*H$288</f>
        <v>-1.4667135250371217</v>
      </c>
      <c r="I287" s="38">
        <f t="shared" si="77"/>
        <v>10010</v>
      </c>
      <c r="J287" s="50">
        <f t="shared" si="78"/>
        <v>35</v>
      </c>
      <c r="K287" s="56">
        <v>-1.7146158834970515</v>
      </c>
      <c r="L287" s="56">
        <v>-2.3268626939354329</v>
      </c>
      <c r="M287" s="56">
        <v>-1.5113637810048184</v>
      </c>
      <c r="N287" s="59">
        <v>-1.7146158834970515</v>
      </c>
      <c r="O287" s="59">
        <v>-2.3268626939354329</v>
      </c>
      <c r="P287" s="59">
        <v>-1.5113637810048184</v>
      </c>
    </row>
    <row r="288" spans="1:16" s="42" customFormat="1">
      <c r="A288" s="45">
        <v>34365</v>
      </c>
      <c r="B288" s="49">
        <f t="shared" si="73"/>
        <v>1994</v>
      </c>
      <c r="C288" s="49">
        <f t="shared" si="74"/>
        <v>1</v>
      </c>
      <c r="D288" s="49">
        <f t="shared" si="75"/>
        <v>31</v>
      </c>
      <c r="E288" s="49">
        <f t="shared" si="76"/>
        <v>1</v>
      </c>
      <c r="F288" s="57">
        <v>-1.0694884925999999</v>
      </c>
      <c r="G288" s="57">
        <v>-1.4684160129299999</v>
      </c>
      <c r="H288" s="57">
        <v>-0.92187066037199994</v>
      </c>
      <c r="I288" s="49">
        <f t="shared" si="77"/>
        <v>10057</v>
      </c>
      <c r="J288" s="49">
        <f t="shared" si="78"/>
        <v>47</v>
      </c>
      <c r="K288" s="57">
        <v>-1.1060947359424949</v>
      </c>
      <c r="L288" s="57">
        <v>-1.5113637810048184</v>
      </c>
      <c r="M288" s="57">
        <v>-0.90407446521490709</v>
      </c>
      <c r="N288" s="60">
        <v>-1.1060947359424949</v>
      </c>
      <c r="O288" s="60">
        <v>-1.5113637810048184</v>
      </c>
      <c r="P288" s="60">
        <v>-0.90407446521490709</v>
      </c>
    </row>
    <row r="289" spans="1:16">
      <c r="A289" s="44">
        <v>34409</v>
      </c>
      <c r="B289" s="38">
        <f t="shared" si="73"/>
        <v>1994</v>
      </c>
      <c r="C289" s="38">
        <f t="shared" si="74"/>
        <v>3</v>
      </c>
      <c r="D289" s="38">
        <f t="shared" si="75"/>
        <v>16</v>
      </c>
      <c r="E289" s="38">
        <f t="shared" si="76"/>
        <v>1</v>
      </c>
      <c r="F289" s="56">
        <f>($I$290-$I289)/($I$290-$I$288)*F$288+($I289-$I$288)/($I$290-$I$288)*F$290</f>
        <v>-0.922808680325098</v>
      </c>
      <c r="G289" s="56">
        <f>($I$290-$I289)/($I$290-$I$288)*G$288+($I289-$I$288)/($I$290-$I$288)*G$290</f>
        <v>-1.3373229397437254</v>
      </c>
      <c r="H289" s="56">
        <f>($I$290-$I289)/($I$290-$I$288)*H$288+($I289-$I$288)/($I$290-$I$288)*H$290</f>
        <v>-0.86520870718403919</v>
      </c>
      <c r="I289" s="38">
        <f t="shared" si="77"/>
        <v>10101</v>
      </c>
      <c r="J289" s="50">
        <f t="shared" si="78"/>
        <v>44</v>
      </c>
      <c r="K289" s="56">
        <v>-0.90407446521490709</v>
      </c>
      <c r="L289" s="56">
        <v>-1.1060947359424949</v>
      </c>
      <c r="M289" s="56">
        <v>-0.80321716972642665</v>
      </c>
      <c r="N289" s="59">
        <v>-0.90407446521490709</v>
      </c>
      <c r="O289" s="59">
        <v>-1.1060947359424949</v>
      </c>
      <c r="P289" s="59">
        <v>-0.80321716972642665</v>
      </c>
    </row>
    <row r="290" spans="1:16" s="42" customFormat="1">
      <c r="A290" s="45">
        <v>34467</v>
      </c>
      <c r="B290" s="49">
        <f t="shared" si="73"/>
        <v>1994</v>
      </c>
      <c r="C290" s="49">
        <f t="shared" si="74"/>
        <v>5</v>
      </c>
      <c r="D290" s="49">
        <f t="shared" si="75"/>
        <v>13</v>
      </c>
      <c r="E290" s="49">
        <f t="shared" si="76"/>
        <v>2</v>
      </c>
      <c r="F290" s="57">
        <v>-0.72945801869000004</v>
      </c>
      <c r="G290" s="57">
        <v>-1.1645184341799999</v>
      </c>
      <c r="H290" s="57">
        <v>-0.79051795070899988</v>
      </c>
      <c r="I290" s="49">
        <f t="shared" si="77"/>
        <v>10159</v>
      </c>
      <c r="J290" s="49">
        <f t="shared" si="78"/>
        <v>58</v>
      </c>
      <c r="K290" s="57">
        <v>-0.70246149369644661</v>
      </c>
      <c r="L290" s="57">
        <v>-1.2072581234269248</v>
      </c>
      <c r="M290" s="57">
        <v>-0.80321716972642665</v>
      </c>
      <c r="N290" s="60">
        <v>-0.70246149369644661</v>
      </c>
      <c r="O290" s="60">
        <v>-1.2072581234269248</v>
      </c>
      <c r="P290" s="60">
        <v>-0.80321716972642665</v>
      </c>
    </row>
    <row r="291" spans="1:16">
      <c r="A291" s="44">
        <v>34514</v>
      </c>
      <c r="B291" s="38">
        <f t="shared" si="73"/>
        <v>1994</v>
      </c>
      <c r="C291" s="38">
        <f t="shared" si="74"/>
        <v>6</v>
      </c>
      <c r="D291" s="38">
        <f t="shared" si="75"/>
        <v>29</v>
      </c>
      <c r="E291" s="38">
        <f t="shared" si="76"/>
        <v>2</v>
      </c>
      <c r="F291" s="56">
        <f>($I$292-$I291)/($I$292-$I$290)*F$290+($I291-$I$290)/($I$292-$I$290)*F$292</f>
        <v>-0.44226897758516487</v>
      </c>
      <c r="G291" s="56">
        <f>($I$292-$I291)/($I$292-$I$290)*G$290+($I291-$I$290)/($I$292-$I$290)*G$292</f>
        <v>-0.72160289422087909</v>
      </c>
      <c r="H291" s="56">
        <f>($I$292-$I291)/($I$292-$I$290)*H$290+($I291-$I$290)/($I$292-$I$290)*H$292</f>
        <v>-0.55169223394496703</v>
      </c>
      <c r="I291" s="38">
        <f t="shared" si="77"/>
        <v>10206</v>
      </c>
      <c r="J291" s="50">
        <f t="shared" si="78"/>
        <v>47</v>
      </c>
      <c r="K291" s="56">
        <v>-0.70246149369644661</v>
      </c>
      <c r="L291" s="56">
        <v>-1.0050335853501451</v>
      </c>
      <c r="M291" s="56">
        <v>-0.70246149369644661</v>
      </c>
      <c r="N291" s="59">
        <v>-0.70246149369644661</v>
      </c>
      <c r="O291" s="59">
        <v>-1.0050335853501451</v>
      </c>
      <c r="P291" s="59">
        <v>-0.70246149369644661</v>
      </c>
    </row>
    <row r="292" spans="1:16" s="42" customFormat="1">
      <c r="A292" s="45">
        <v>34558</v>
      </c>
      <c r="B292" s="49">
        <f t="shared" si="73"/>
        <v>1994</v>
      </c>
      <c r="C292" s="49">
        <f t="shared" si="74"/>
        <v>8</v>
      </c>
      <c r="D292" s="49">
        <f t="shared" si="75"/>
        <v>12</v>
      </c>
      <c r="E292" s="49">
        <f t="shared" si="76"/>
        <v>3</v>
      </c>
      <c r="F292" s="57">
        <v>-0.17341115187</v>
      </c>
      <c r="G292" s="57">
        <v>-0.30695855894000001</v>
      </c>
      <c r="H292" s="57">
        <v>-0.328110711868</v>
      </c>
      <c r="I292" s="49">
        <f t="shared" si="77"/>
        <v>10250</v>
      </c>
      <c r="J292" s="49">
        <f t="shared" si="78"/>
        <v>44</v>
      </c>
      <c r="K292" s="57">
        <v>-0.20020026706730792</v>
      </c>
      <c r="L292" s="57">
        <v>-0.30045090202987246</v>
      </c>
      <c r="M292" s="57">
        <v>-0.30045090202987246</v>
      </c>
      <c r="N292" s="60">
        <v>-0.20020026706730792</v>
      </c>
      <c r="O292" s="60">
        <v>-0.30045090202987246</v>
      </c>
      <c r="P292" s="60">
        <v>-0.30045090202987246</v>
      </c>
    </row>
    <row r="293" spans="1:16">
      <c r="A293" s="44">
        <v>34598</v>
      </c>
      <c r="B293" s="38">
        <f t="shared" si="73"/>
        <v>1994</v>
      </c>
      <c r="C293" s="38">
        <f t="shared" si="74"/>
        <v>9</v>
      </c>
      <c r="D293" s="38">
        <f t="shared" si="75"/>
        <v>21</v>
      </c>
      <c r="E293" s="38">
        <f t="shared" si="76"/>
        <v>3</v>
      </c>
      <c r="F293" s="56">
        <f>($I$294-$I293)/($I$294-$I$292)*F$292+($I293-$I$292)/($I$294-$I$292)*F$294</f>
        <v>0.13257098368505615</v>
      </c>
      <c r="G293" s="56">
        <f>($I$294-$I293)/($I$294-$I$292)*G$292+($I293-$I$292)/($I$294-$I$292)*G$294</f>
        <v>-0.14131636584337079</v>
      </c>
      <c r="H293" s="56">
        <f>($I$294-$I293)/($I$294-$I$292)*H$292+($I293-$I$292)/($I$294-$I$292)*H$294</f>
        <v>-0.19048963052373036</v>
      </c>
      <c r="I293" s="38">
        <f t="shared" si="77"/>
        <v>10290</v>
      </c>
      <c r="J293" s="50">
        <f t="shared" si="78"/>
        <v>40</v>
      </c>
      <c r="K293" s="56">
        <v>-0.10005003335835344</v>
      </c>
      <c r="L293" s="56">
        <v>-0.30045090202987246</v>
      </c>
      <c r="M293" s="56">
        <v>-0.20020026706730792</v>
      </c>
      <c r="N293" s="59">
        <v>-0.10005003335835344</v>
      </c>
      <c r="O293" s="59">
        <v>-0.30045090202987246</v>
      </c>
      <c r="P293" s="59">
        <v>-0.20020026706730792</v>
      </c>
    </row>
    <row r="294" spans="1:16" s="42" customFormat="1">
      <c r="A294" s="45">
        <v>34647</v>
      </c>
      <c r="B294" s="49">
        <f t="shared" si="73"/>
        <v>1994</v>
      </c>
      <c r="C294" s="49">
        <f t="shared" si="74"/>
        <v>11</v>
      </c>
      <c r="D294" s="49">
        <f t="shared" si="75"/>
        <v>9</v>
      </c>
      <c r="E294" s="49">
        <f t="shared" si="76"/>
        <v>4</v>
      </c>
      <c r="F294" s="57">
        <v>0.50739909973999997</v>
      </c>
      <c r="G294" s="57">
        <v>6.1595320699999997E-2</v>
      </c>
      <c r="H294" s="57">
        <v>-2.1903805876999999E-2</v>
      </c>
      <c r="I294" s="49">
        <f t="shared" si="77"/>
        <v>10339</v>
      </c>
      <c r="J294" s="49">
        <f t="shared" si="78"/>
        <v>49</v>
      </c>
      <c r="K294" s="57">
        <v>0.49875415110389681</v>
      </c>
      <c r="L294" s="57">
        <v>9.9950033308342318E-2</v>
      </c>
      <c r="M294" s="57">
        <v>0</v>
      </c>
      <c r="N294" s="60">
        <v>0.49875415110389681</v>
      </c>
      <c r="O294" s="60">
        <v>9.9950033308342318E-2</v>
      </c>
      <c r="P294" s="60">
        <v>0</v>
      </c>
    </row>
    <row r="295" spans="1:16">
      <c r="A295" s="44">
        <v>34682</v>
      </c>
      <c r="B295" s="38">
        <f t="shared" si="73"/>
        <v>1994</v>
      </c>
      <c r="C295" s="38">
        <f t="shared" si="74"/>
        <v>12</v>
      </c>
      <c r="D295" s="38">
        <f t="shared" si="75"/>
        <v>14</v>
      </c>
      <c r="E295" s="38">
        <f t="shared" si="76"/>
        <v>4</v>
      </c>
      <c r="F295" s="56">
        <f>($I$296-$I295)/($I$296-$I$294)*F$294+($I295-$I$294)/($I$296-$I$294)*F$296</f>
        <v>0.64095816431272723</v>
      </c>
      <c r="G295" s="56">
        <f>($I$296-$I295)/($I$296-$I$294)*G$294+($I295-$I$294)/($I$296-$I$294)*G$296</f>
        <v>0.30884643165454551</v>
      </c>
      <c r="H295" s="56">
        <f>($I$296-$I295)/($I$296-$I$294)*H$294+($I295-$I$294)/($I$296-$I$294)*H$296</f>
        <v>0.16280370558027274</v>
      </c>
      <c r="I295" s="38">
        <f t="shared" si="77"/>
        <v>10374</v>
      </c>
      <c r="J295" s="50">
        <f t="shared" si="78"/>
        <v>35</v>
      </c>
      <c r="K295" s="56">
        <v>0.79681696491768816</v>
      </c>
      <c r="L295" s="56">
        <v>0.19980026626730579</v>
      </c>
      <c r="M295" s="56">
        <v>0.6975613736425138</v>
      </c>
      <c r="N295" s="59">
        <v>0.79681696491768816</v>
      </c>
      <c r="O295" s="59">
        <v>0.19980026626730579</v>
      </c>
      <c r="P295" s="59">
        <v>0.6975613736425138</v>
      </c>
    </row>
    <row r="296" spans="1:16" s="42" customFormat="1">
      <c r="A296" s="45">
        <v>34724</v>
      </c>
      <c r="B296" s="49">
        <f t="shared" si="73"/>
        <v>1995</v>
      </c>
      <c r="C296" s="49">
        <f t="shared" si="74"/>
        <v>1</v>
      </c>
      <c r="D296" s="49">
        <f t="shared" si="75"/>
        <v>25</v>
      </c>
      <c r="E296" s="49">
        <f t="shared" si="76"/>
        <v>1</v>
      </c>
      <c r="F296" s="57">
        <v>0.80122904179999999</v>
      </c>
      <c r="G296" s="57">
        <v>0.60554776480000005</v>
      </c>
      <c r="H296" s="57">
        <v>0.38445271932900005</v>
      </c>
      <c r="I296" s="49">
        <f t="shared" si="77"/>
        <v>10416</v>
      </c>
      <c r="J296" s="49">
        <f t="shared" si="78"/>
        <v>42</v>
      </c>
      <c r="K296" s="57">
        <v>0.79681696491768816</v>
      </c>
      <c r="L296" s="57">
        <v>0.59820716775474692</v>
      </c>
      <c r="M296" s="57">
        <v>0.39920212695374568</v>
      </c>
      <c r="N296" s="60">
        <v>0.79681696491768816</v>
      </c>
      <c r="O296" s="60">
        <v>0.59820716775474692</v>
      </c>
      <c r="P296" s="60">
        <v>0.39920212695374568</v>
      </c>
    </row>
    <row r="297" spans="1:16">
      <c r="A297" s="44">
        <v>34780</v>
      </c>
      <c r="B297" s="38">
        <f t="shared" si="73"/>
        <v>1995</v>
      </c>
      <c r="C297" s="38">
        <f t="shared" si="74"/>
        <v>3</v>
      </c>
      <c r="D297" s="38">
        <f t="shared" si="75"/>
        <v>22</v>
      </c>
      <c r="E297" s="38">
        <f t="shared" si="76"/>
        <v>1</v>
      </c>
      <c r="F297" s="56">
        <f>($I$298-$I297)/($I$298-$I$296)*F$296+($I297-$I$296)/($I$298-$I$296)*F$298</f>
        <v>0.50649261815000002</v>
      </c>
      <c r="G297" s="56">
        <f>($I$298-$I297)/($I$298-$I$296)*G$296+($I297-$I$296)/($I$298-$I$296)*G$298</f>
        <v>0.59420767790000006</v>
      </c>
      <c r="H297" s="56">
        <f>($I$298-$I297)/($I$298-$I$296)*H$296+($I297-$I$296)/($I$298-$I$296)*H$298</f>
        <v>0.24784671168300001</v>
      </c>
      <c r="I297" s="38">
        <f t="shared" si="77"/>
        <v>10472</v>
      </c>
      <c r="J297" s="50">
        <f t="shared" si="78"/>
        <v>56</v>
      </c>
      <c r="K297" s="56">
        <v>0.49875415110389681</v>
      </c>
      <c r="L297" s="56">
        <v>0.49875415110389681</v>
      </c>
      <c r="M297" s="56">
        <v>0.19980026626730579</v>
      </c>
      <c r="N297" s="59">
        <v>0.49875415110389681</v>
      </c>
      <c r="O297" s="59">
        <v>0.49875415110389681</v>
      </c>
      <c r="P297" s="59">
        <v>0.19980026626730579</v>
      </c>
    </row>
    <row r="298" spans="1:16" s="42" customFormat="1">
      <c r="A298" s="45">
        <v>34836</v>
      </c>
      <c r="B298" s="49">
        <f t="shared" si="73"/>
        <v>1995</v>
      </c>
      <c r="C298" s="49">
        <f t="shared" si="74"/>
        <v>5</v>
      </c>
      <c r="D298" s="49">
        <f t="shared" si="75"/>
        <v>17</v>
      </c>
      <c r="E298" s="49">
        <f t="shared" si="76"/>
        <v>2</v>
      </c>
      <c r="F298" s="57">
        <v>0.21175619449999999</v>
      </c>
      <c r="G298" s="57">
        <v>0.58286759099999996</v>
      </c>
      <c r="H298" s="57">
        <v>0.11124070403699998</v>
      </c>
      <c r="I298" s="49">
        <f t="shared" si="77"/>
        <v>10528</v>
      </c>
      <c r="J298" s="49">
        <f t="shared" si="78"/>
        <v>56</v>
      </c>
      <c r="K298" s="57">
        <v>0.19980026626730579</v>
      </c>
      <c r="L298" s="57">
        <v>0.59820716775474692</v>
      </c>
      <c r="M298" s="57">
        <v>9.9950033308342318E-2</v>
      </c>
      <c r="N298" s="60">
        <v>0.19980026626730579</v>
      </c>
      <c r="O298" s="60">
        <v>0.59820716775474692</v>
      </c>
      <c r="P298" s="60">
        <v>9.9950033308342318E-2</v>
      </c>
    </row>
    <row r="299" spans="1:16">
      <c r="A299" s="44">
        <v>34878</v>
      </c>
      <c r="B299" s="38">
        <f t="shared" si="73"/>
        <v>1995</v>
      </c>
      <c r="C299" s="38">
        <f t="shared" si="74"/>
        <v>6</v>
      </c>
      <c r="D299" s="38">
        <f t="shared" si="75"/>
        <v>28</v>
      </c>
      <c r="E299" s="38">
        <f t="shared" si="76"/>
        <v>2</v>
      </c>
      <c r="F299" s="56">
        <f>($I$300-$I299)/($I$300-$I$298)*F$298+($I299-$I$298)/($I$300-$I$298)*F$300</f>
        <v>-3.7429225387692319E-2</v>
      </c>
      <c r="G299" s="56">
        <f>($I$300-$I299)/($I$300-$I$298)*G$298+($I299-$I$298)/($I$300-$I$298)*G$300</f>
        <v>0.19351147692923071</v>
      </c>
      <c r="H299" s="56">
        <f>($I$300-$I299)/($I$300-$I$298)*H$298+($I299-$I$298)/($I$300-$I$298)*H$300</f>
        <v>-8.1415381455000047E-2</v>
      </c>
      <c r="I299" s="38">
        <f t="shared" si="77"/>
        <v>10570</v>
      </c>
      <c r="J299" s="50">
        <f t="shared" si="78"/>
        <v>42</v>
      </c>
      <c r="K299" s="56">
        <v>-0.50125418235442865</v>
      </c>
      <c r="L299" s="56">
        <v>0.19980026626730579</v>
      </c>
      <c r="M299" s="56">
        <v>-0.70246149369644661</v>
      </c>
      <c r="N299" s="59">
        <v>-0.50125418235442865</v>
      </c>
      <c r="O299" s="59">
        <v>0.19980026626730579</v>
      </c>
      <c r="P299" s="59">
        <v>-0.70246149369644661</v>
      </c>
    </row>
    <row r="300" spans="1:16" s="42" customFormat="1">
      <c r="A300" s="45">
        <v>34927</v>
      </c>
      <c r="B300" s="49">
        <f t="shared" si="73"/>
        <v>1995</v>
      </c>
      <c r="C300" s="49">
        <f t="shared" si="74"/>
        <v>8</v>
      </c>
      <c r="D300" s="49">
        <f t="shared" si="75"/>
        <v>16</v>
      </c>
      <c r="E300" s="49">
        <f t="shared" si="76"/>
        <v>3</v>
      </c>
      <c r="F300" s="57">
        <v>-0.32814554859</v>
      </c>
      <c r="G300" s="57">
        <v>-0.26073732282000001</v>
      </c>
      <c r="H300" s="57">
        <v>-0.30618081452900003</v>
      </c>
      <c r="I300" s="49">
        <f t="shared" si="77"/>
        <v>10619</v>
      </c>
      <c r="J300" s="49">
        <f t="shared" si="78"/>
        <v>49</v>
      </c>
      <c r="K300" s="57">
        <v>-0.30045090202987246</v>
      </c>
      <c r="L300" s="57">
        <v>-0.30045090202987246</v>
      </c>
      <c r="M300" s="57">
        <v>-0.30045090202987246</v>
      </c>
      <c r="N300" s="60">
        <v>-0.30045090202987246</v>
      </c>
      <c r="O300" s="60">
        <v>-0.30045090202987246</v>
      </c>
      <c r="P300" s="60">
        <v>-0.30045090202987246</v>
      </c>
    </row>
    <row r="301" spans="1:16">
      <c r="A301" s="44">
        <v>34962</v>
      </c>
      <c r="B301" s="38">
        <f t="shared" si="73"/>
        <v>1995</v>
      </c>
      <c r="C301" s="38">
        <f t="shared" si="74"/>
        <v>9</v>
      </c>
      <c r="D301" s="38">
        <f t="shared" si="75"/>
        <v>20</v>
      </c>
      <c r="E301" s="38">
        <f t="shared" si="76"/>
        <v>3</v>
      </c>
      <c r="F301" s="56">
        <f>($I$302-$I301)/($I$302-$I$300)*F$300+($I301-$I$300)/($I$302-$I$300)*F$302</f>
        <v>-0.18895775640250001</v>
      </c>
      <c r="G301" s="56">
        <f>($I$302-$I301)/($I$302-$I$300)*G$300+($I301-$I$300)/($I$302-$I$300)*G$302</f>
        <v>-0.16872999054500001</v>
      </c>
      <c r="H301" s="56">
        <f>($I$302-$I301)/($I$302-$I$300)*H$300+($I301-$I$300)/($I$302-$I$300)*H$302</f>
        <v>-0.16075022289358334</v>
      </c>
      <c r="I301" s="38">
        <f t="shared" si="77"/>
        <v>10654</v>
      </c>
      <c r="J301" s="50">
        <f t="shared" si="78"/>
        <v>35</v>
      </c>
      <c r="K301" s="56">
        <v>-0.20020026706730792</v>
      </c>
      <c r="L301" s="56">
        <v>-0.10005003335835344</v>
      </c>
      <c r="M301" s="56">
        <v>-0.30045090202987246</v>
      </c>
      <c r="N301" s="59">
        <v>-0.20020026706730792</v>
      </c>
      <c r="O301" s="59">
        <v>-0.10005003335835344</v>
      </c>
      <c r="P301" s="59">
        <v>-0.30045090202987246</v>
      </c>
    </row>
    <row r="302" spans="1:16" s="42" customFormat="1">
      <c r="A302" s="45">
        <v>35011</v>
      </c>
      <c r="B302" s="49">
        <f t="shared" si="73"/>
        <v>1995</v>
      </c>
      <c r="C302" s="49">
        <f t="shared" si="74"/>
        <v>11</v>
      </c>
      <c r="D302" s="49">
        <f t="shared" si="75"/>
        <v>8</v>
      </c>
      <c r="E302" s="49">
        <f t="shared" si="76"/>
        <v>4</v>
      </c>
      <c r="F302" s="57">
        <v>5.9051526600000003E-3</v>
      </c>
      <c r="G302" s="57">
        <v>-3.9919725359999998E-2</v>
      </c>
      <c r="H302" s="57">
        <v>4.2852605396000006E-2</v>
      </c>
      <c r="I302" s="49">
        <f t="shared" si="77"/>
        <v>10703</v>
      </c>
      <c r="J302" s="49">
        <f t="shared" si="78"/>
        <v>49</v>
      </c>
      <c r="K302" s="57">
        <v>0</v>
      </c>
      <c r="L302" s="57">
        <v>0</v>
      </c>
      <c r="M302" s="57">
        <v>0</v>
      </c>
      <c r="N302" s="60">
        <v>0</v>
      </c>
      <c r="O302" s="60">
        <v>0</v>
      </c>
      <c r="P302" s="60">
        <v>0</v>
      </c>
    </row>
    <row r="303" spans="1:16">
      <c r="A303" s="44">
        <v>35047</v>
      </c>
      <c r="B303" s="38">
        <f t="shared" si="73"/>
        <v>1995</v>
      </c>
      <c r="C303" s="38">
        <f t="shared" si="74"/>
        <v>12</v>
      </c>
      <c r="D303" s="38">
        <f t="shared" si="75"/>
        <v>14</v>
      </c>
      <c r="E303" s="38">
        <f t="shared" si="76"/>
        <v>4</v>
      </c>
      <c r="F303" s="56">
        <f>($I$304-$I303)/($I$304-$I$302)*F$302+($I303-$I$302)/($I$304-$I$302)*F$304</f>
        <v>-0.11900593739797732</v>
      </c>
      <c r="G303" s="56">
        <f>($I$304-$I303)/($I$304-$I$302)*G$302+($I303-$I$302)/($I$304-$I$302)*G$304</f>
        <v>-0.14864751579645569</v>
      </c>
      <c r="H303" s="56">
        <f>($I$304-$I303)/($I$304-$I$302)*H$302+($I303-$I$302)/($I$304-$I$302)*H$304</f>
        <v>-3.8121839898732843E-4</v>
      </c>
      <c r="I303" s="38">
        <f t="shared" si="77"/>
        <v>10739</v>
      </c>
      <c r="J303" s="50">
        <f t="shared" si="78"/>
        <v>36</v>
      </c>
      <c r="K303" s="56">
        <v>9.9950033308342318E-2</v>
      </c>
      <c r="L303" s="56">
        <v>0.29955089797983708</v>
      </c>
      <c r="M303" s="56">
        <v>0</v>
      </c>
      <c r="N303" s="59">
        <v>9.9950033308342318E-2</v>
      </c>
      <c r="O303" s="59">
        <v>0.29955089797983708</v>
      </c>
      <c r="P303" s="59">
        <v>0</v>
      </c>
    </row>
    <row r="304" spans="1:16" s="42" customFormat="1">
      <c r="A304" s="45">
        <v>35090</v>
      </c>
      <c r="B304" s="49">
        <f t="shared" si="73"/>
        <v>1996</v>
      </c>
      <c r="C304" s="49">
        <f t="shared" si="74"/>
        <v>1</v>
      </c>
      <c r="D304" s="49">
        <f t="shared" si="75"/>
        <v>26</v>
      </c>
      <c r="E304" s="49">
        <f t="shared" si="76"/>
        <v>1</v>
      </c>
      <c r="F304" s="57">
        <v>-0.268205294967228</v>
      </c>
      <c r="G304" s="57">
        <v>-0.27851682103999997</v>
      </c>
      <c r="H304" s="57">
        <v>-5.2021619042999984E-2</v>
      </c>
      <c r="I304" s="49">
        <f t="shared" si="77"/>
        <v>10782</v>
      </c>
      <c r="J304" s="49">
        <f t="shared" si="78"/>
        <v>43</v>
      </c>
      <c r="K304" s="57">
        <v>-0.30045090202987246</v>
      </c>
      <c r="L304" s="57">
        <v>0</v>
      </c>
      <c r="M304" s="57">
        <v>-0.10005003335835344</v>
      </c>
      <c r="N304" s="60">
        <v>-0.30045090202987246</v>
      </c>
      <c r="O304" s="60">
        <v>0</v>
      </c>
      <c r="P304" s="60">
        <v>-0.10005003335835344</v>
      </c>
    </row>
    <row r="305" spans="1:16">
      <c r="A305" s="44">
        <v>35145</v>
      </c>
      <c r="B305" s="38">
        <f t="shared" si="73"/>
        <v>1996</v>
      </c>
      <c r="C305" s="38">
        <f t="shared" si="74"/>
        <v>3</v>
      </c>
      <c r="D305" s="38">
        <f t="shared" si="75"/>
        <v>21</v>
      </c>
      <c r="E305" s="38">
        <f t="shared" si="76"/>
        <v>1</v>
      </c>
      <c r="F305" s="56">
        <f>($I$306-$I305)/($I$306-$I$304)*F$304+($I305-$I$304)/($I$306-$I$304)*F$306</f>
        <v>6.2887997437837767E-2</v>
      </c>
      <c r="G305" s="56">
        <f>($I$306-$I305)/($I$306-$I$304)*G$304+($I305-$I$304)/($I$306-$I$304)*G$306</f>
        <v>-9.1226090247207181E-2</v>
      </c>
      <c r="H305" s="56">
        <f>($I$306-$I305)/($I$306-$I$304)*H$304+($I305-$I$304)/($I$306-$I$304)*H$306</f>
        <v>0.20176800241758561</v>
      </c>
      <c r="I305" s="38">
        <f t="shared" si="77"/>
        <v>10837</v>
      </c>
      <c r="J305" s="50">
        <f t="shared" si="78"/>
        <v>55</v>
      </c>
      <c r="K305" s="56">
        <v>-0.40080213975388218</v>
      </c>
      <c r="L305" s="56">
        <v>-0.30045090202987246</v>
      </c>
      <c r="M305" s="56">
        <v>0</v>
      </c>
      <c r="N305" s="59">
        <v>-0.40080213975388218</v>
      </c>
      <c r="O305" s="59">
        <v>-0.30045090202987246</v>
      </c>
      <c r="P305" s="59">
        <v>0</v>
      </c>
    </row>
    <row r="306" spans="1:16" s="42" customFormat="1">
      <c r="A306" s="45">
        <v>35201</v>
      </c>
      <c r="B306" s="49">
        <f t="shared" si="73"/>
        <v>1996</v>
      </c>
      <c r="C306" s="49">
        <f t="shared" si="74"/>
        <v>5</v>
      </c>
      <c r="D306" s="49">
        <f t="shared" si="75"/>
        <v>16</v>
      </c>
      <c r="E306" s="49">
        <f t="shared" si="76"/>
        <v>2</v>
      </c>
      <c r="F306" s="57">
        <v>0.40000116788663198</v>
      </c>
      <c r="G306" s="57">
        <v>9.9469926560000005E-2</v>
      </c>
      <c r="H306" s="57">
        <v>0.46017198063200004</v>
      </c>
      <c r="I306" s="49">
        <f t="shared" si="77"/>
        <v>10893</v>
      </c>
      <c r="J306" s="49">
        <f t="shared" si="78"/>
        <v>56</v>
      </c>
      <c r="K306" s="57">
        <v>0.39920212695374568</v>
      </c>
      <c r="L306" s="57">
        <v>0</v>
      </c>
      <c r="M306" s="57">
        <v>0.49875415110389681</v>
      </c>
      <c r="N306" s="60">
        <v>0.39920212695374568</v>
      </c>
      <c r="O306" s="60">
        <v>0</v>
      </c>
      <c r="P306" s="60">
        <v>0.49875415110389681</v>
      </c>
    </row>
    <row r="307" spans="1:16">
      <c r="A307" s="44">
        <v>35242</v>
      </c>
      <c r="B307" s="38">
        <f t="shared" si="73"/>
        <v>1996</v>
      </c>
      <c r="C307" s="38">
        <f t="shared" si="74"/>
        <v>6</v>
      </c>
      <c r="D307" s="38">
        <f t="shared" si="75"/>
        <v>26</v>
      </c>
      <c r="E307" s="38">
        <f t="shared" si="76"/>
        <v>2</v>
      </c>
      <c r="F307" s="56">
        <f>($I$308-$I307)/($I$308-$I$306)*F$306+($I307-$I$306)/($I$308-$I$306)*F$308</f>
        <v>0.46285695064219046</v>
      </c>
      <c r="G307" s="56">
        <f>($I$308-$I307)/($I$308-$I$306)*G$306+($I307-$I$306)/($I$308-$I$306)*G$308</f>
        <v>0.27718851742736261</v>
      </c>
      <c r="H307" s="56">
        <f>($I$308-$I307)/($I$308-$I$306)*H$306+($I307-$I$306)/($I$308-$I$306)*H$308</f>
        <v>0.51928973074771434</v>
      </c>
      <c r="I307" s="38">
        <f t="shared" si="77"/>
        <v>10934</v>
      </c>
      <c r="J307" s="50">
        <f t="shared" si="78"/>
        <v>41</v>
      </c>
      <c r="K307" s="56">
        <v>0.39920212695374568</v>
      </c>
      <c r="L307" s="56">
        <v>0</v>
      </c>
      <c r="M307" s="56">
        <v>0.49875415110389681</v>
      </c>
      <c r="N307" s="59">
        <v>0.39920212695374568</v>
      </c>
      <c r="O307" s="59">
        <v>0</v>
      </c>
      <c r="P307" s="59">
        <v>0.49875415110389681</v>
      </c>
    </row>
    <row r="308" spans="1:16" s="42" customFormat="1">
      <c r="A308" s="45">
        <v>35292</v>
      </c>
      <c r="B308" s="49">
        <f t="shared" si="73"/>
        <v>1996</v>
      </c>
      <c r="C308" s="49">
        <f t="shared" si="74"/>
        <v>8</v>
      </c>
      <c r="D308" s="49">
        <f t="shared" si="75"/>
        <v>15</v>
      </c>
      <c r="E308" s="49">
        <f t="shared" si="76"/>
        <v>3</v>
      </c>
      <c r="F308" s="57">
        <v>0.53951034424652999</v>
      </c>
      <c r="G308" s="57">
        <v>0.49391850629</v>
      </c>
      <c r="H308" s="57">
        <v>0.59138454796200002</v>
      </c>
      <c r="I308" s="49">
        <f t="shared" si="77"/>
        <v>10984</v>
      </c>
      <c r="J308" s="49">
        <f t="shared" si="78"/>
        <v>50</v>
      </c>
      <c r="K308" s="57">
        <v>0.49875415110389681</v>
      </c>
      <c r="L308" s="57">
        <v>0.39920212695374568</v>
      </c>
      <c r="M308" s="57">
        <v>0.59820716775474692</v>
      </c>
      <c r="N308" s="60">
        <v>0.49875415110389681</v>
      </c>
      <c r="O308" s="60">
        <v>0.39920212695374568</v>
      </c>
      <c r="P308" s="60">
        <v>0.59820716775474692</v>
      </c>
    </row>
    <row r="309" spans="1:16">
      <c r="A309" s="44">
        <v>35326</v>
      </c>
      <c r="B309" s="38">
        <f t="shared" si="73"/>
        <v>1996</v>
      </c>
      <c r="C309" s="38">
        <f t="shared" si="74"/>
        <v>9</v>
      </c>
      <c r="D309" s="38">
        <f t="shared" si="75"/>
        <v>18</v>
      </c>
      <c r="E309" s="38">
        <f t="shared" si="76"/>
        <v>3</v>
      </c>
      <c r="F309" s="56">
        <f>($I$310-$I309)/($I$310-$I$308)*F$308+($I309-$I$308)/($I$310-$I$308)*F$310</f>
        <v>0.60361745732441818</v>
      </c>
      <c r="G309" s="56">
        <f>($I$310-$I309)/($I$310-$I$308)*G$308+($I309-$I$308)/($I$310-$I$308)*G$310</f>
        <v>0.56288459566879512</v>
      </c>
      <c r="H309" s="56">
        <f>($I$310-$I309)/($I$310-$I$308)*H$308+($I309-$I$308)/($I$310-$I$308)*H$310</f>
        <v>0.73623432334214467</v>
      </c>
      <c r="I309" s="38">
        <f t="shared" si="77"/>
        <v>11018</v>
      </c>
      <c r="J309" s="50">
        <f t="shared" si="78"/>
        <v>34</v>
      </c>
      <c r="K309" s="56">
        <v>0.6975613736425138</v>
      </c>
      <c r="L309" s="56">
        <v>0.59820716775474692</v>
      </c>
      <c r="M309" s="56">
        <v>0.89597413714718011</v>
      </c>
      <c r="N309" s="59">
        <v>0.6975613736425138</v>
      </c>
      <c r="O309" s="59">
        <v>0.59820716775474692</v>
      </c>
      <c r="P309" s="59">
        <v>0.89597413714718011</v>
      </c>
    </row>
    <row r="310" spans="1:16" s="42" customFormat="1">
      <c r="A310" s="45">
        <v>35375</v>
      </c>
      <c r="B310" s="49">
        <f t="shared" si="73"/>
        <v>1996</v>
      </c>
      <c r="C310" s="49">
        <f t="shared" si="74"/>
        <v>11</v>
      </c>
      <c r="D310" s="49">
        <f t="shared" si="75"/>
        <v>6</v>
      </c>
      <c r="E310" s="49">
        <f t="shared" si="76"/>
        <v>4</v>
      </c>
      <c r="F310" s="57">
        <v>0.69600712028960998</v>
      </c>
      <c r="G310" s="57">
        <v>0.66227690095000002</v>
      </c>
      <c r="H310" s="57">
        <v>0.94498841139</v>
      </c>
      <c r="I310" s="49">
        <f t="shared" si="77"/>
        <v>11067</v>
      </c>
      <c r="J310" s="49">
        <f t="shared" si="78"/>
        <v>49</v>
      </c>
      <c r="K310" s="57">
        <v>0.6975613736425138</v>
      </c>
      <c r="L310" s="57">
        <v>0.6975613736425138</v>
      </c>
      <c r="M310" s="57">
        <v>0.89597413714718011</v>
      </c>
      <c r="N310" s="60">
        <v>0.6975613736425138</v>
      </c>
      <c r="O310" s="60">
        <v>0.6975613736425138</v>
      </c>
      <c r="P310" s="60">
        <v>0.89597413714718011</v>
      </c>
    </row>
    <row r="311" spans="1:16">
      <c r="A311" s="44">
        <v>35411</v>
      </c>
      <c r="B311" s="38">
        <f t="shared" si="73"/>
        <v>1996</v>
      </c>
      <c r="C311" s="38">
        <f t="shared" si="74"/>
        <v>12</v>
      </c>
      <c r="D311" s="38">
        <f t="shared" si="75"/>
        <v>12</v>
      </c>
      <c r="E311" s="38">
        <f t="shared" si="76"/>
        <v>4</v>
      </c>
      <c r="F311" s="56">
        <f>($I$312-$I311)/($I$312-$I$310)*F$310+($I311-$I$310)/($I$312-$I$310)*F$312</f>
        <v>0.94723652120303137</v>
      </c>
      <c r="G311" s="56">
        <f>($I$312-$I311)/($I$312-$I$310)*G$310+($I311-$I$310)/($I$312-$I$310)*G$312</f>
        <v>0.97200086159714283</v>
      </c>
      <c r="H311" s="56">
        <f>($I$312-$I311)/($I$312-$I$310)*H$310+($I311-$I$310)/($I$312-$I$310)*H$312</f>
        <v>1.1009690663331428</v>
      </c>
      <c r="I311" s="38">
        <f t="shared" si="77"/>
        <v>11103</v>
      </c>
      <c r="J311" s="50">
        <f t="shared" si="78"/>
        <v>36</v>
      </c>
      <c r="K311" s="56">
        <v>0.79681696491768816</v>
      </c>
      <c r="L311" s="56">
        <v>0.6975613736425138</v>
      </c>
      <c r="M311" s="56">
        <v>0.99503308531680923</v>
      </c>
      <c r="N311" s="59">
        <v>0.79681696491768816</v>
      </c>
      <c r="O311" s="59">
        <v>0.6975613736425138</v>
      </c>
      <c r="P311" s="59">
        <v>0.99503308531680923</v>
      </c>
    </row>
    <row r="312" spans="1:16" s="42" customFormat="1">
      <c r="A312" s="45">
        <v>35459</v>
      </c>
      <c r="B312" s="49">
        <f t="shared" si="73"/>
        <v>1997</v>
      </c>
      <c r="C312" s="49">
        <f t="shared" si="74"/>
        <v>1</v>
      </c>
      <c r="D312" s="49">
        <f t="shared" si="75"/>
        <v>29</v>
      </c>
      <c r="E312" s="49">
        <f t="shared" si="76"/>
        <v>1</v>
      </c>
      <c r="F312" s="57">
        <v>1.28220905575426</v>
      </c>
      <c r="G312" s="57">
        <v>1.3849661424599999</v>
      </c>
      <c r="H312" s="57">
        <v>1.308943272924</v>
      </c>
      <c r="I312" s="49">
        <f t="shared" si="77"/>
        <v>11151</v>
      </c>
      <c r="J312" s="49">
        <f t="shared" si="78"/>
        <v>48</v>
      </c>
      <c r="K312" s="57">
        <v>0.99503308531680923</v>
      </c>
      <c r="L312" s="57">
        <v>1.0939940038334264</v>
      </c>
      <c r="M312" s="57">
        <v>1.2916225266546228</v>
      </c>
      <c r="N312" s="60">
        <v>0.99503308531680923</v>
      </c>
      <c r="O312" s="60">
        <v>1.0939940038334264</v>
      </c>
      <c r="P312" s="60">
        <v>1.2916225266546228</v>
      </c>
    </row>
    <row r="313" spans="1:16">
      <c r="A313" s="44">
        <v>35508</v>
      </c>
      <c r="B313" s="38">
        <f t="shared" si="73"/>
        <v>1997</v>
      </c>
      <c r="C313" s="38">
        <f t="shared" si="74"/>
        <v>3</v>
      </c>
      <c r="D313" s="38">
        <f t="shared" si="75"/>
        <v>19</v>
      </c>
      <c r="E313" s="38">
        <f t="shared" si="76"/>
        <v>1</v>
      </c>
      <c r="F313" s="56">
        <f>($I$314-$I313)/($I$314-$I$312)*F$312+($I313-$I$312)/($I$314-$I$312)*F$314</f>
        <v>1.4569294591867854</v>
      </c>
      <c r="G313" s="56">
        <f>($I$314-$I313)/($I$314-$I$312)*G$312+($I313-$I$312)/($I$314-$I$312)*G$314</f>
        <v>1.488881926115283</v>
      </c>
      <c r="H313" s="56">
        <f>($I$314-$I313)/($I$314-$I$312)*H$312+($I313-$I$312)/($I$314-$I$312)*H$314</f>
        <v>1.567067892314717</v>
      </c>
      <c r="I313" s="38">
        <f t="shared" si="77"/>
        <v>11200</v>
      </c>
      <c r="J313" s="50">
        <f t="shared" si="78"/>
        <v>49</v>
      </c>
      <c r="K313" s="56">
        <v>1.3902905168991433</v>
      </c>
      <c r="L313" s="56">
        <v>1.0939940038334264</v>
      </c>
      <c r="M313" s="56">
        <v>1.8821754240587667</v>
      </c>
      <c r="N313" s="59">
        <v>1.3902905168991433</v>
      </c>
      <c r="O313" s="59">
        <v>1.0939940038334264</v>
      </c>
      <c r="P313" s="59">
        <v>1.8821754240587667</v>
      </c>
    </row>
    <row r="314" spans="1:16" s="42" customFormat="1">
      <c r="A314" s="45">
        <v>35565</v>
      </c>
      <c r="B314" s="49">
        <f t="shared" si="73"/>
        <v>1997</v>
      </c>
      <c r="C314" s="49">
        <f t="shared" si="74"/>
        <v>5</v>
      </c>
      <c r="D314" s="49">
        <f t="shared" si="75"/>
        <v>15</v>
      </c>
      <c r="E314" s="49">
        <f t="shared" si="76"/>
        <v>2</v>
      </c>
      <c r="F314" s="57">
        <v>1.6601756427715599</v>
      </c>
      <c r="G314" s="57">
        <v>1.609763552</v>
      </c>
      <c r="H314" s="57">
        <v>1.8673353067080001</v>
      </c>
      <c r="I314" s="49">
        <f t="shared" si="77"/>
        <v>11257</v>
      </c>
      <c r="J314" s="49">
        <f t="shared" si="78"/>
        <v>57</v>
      </c>
      <c r="K314" s="57">
        <v>1.6857117066422806</v>
      </c>
      <c r="L314" s="57">
        <v>1.6857117066422806</v>
      </c>
      <c r="M314" s="57">
        <v>1.8821754240587667</v>
      </c>
      <c r="N314" s="60">
        <v>1.6857117066422806</v>
      </c>
      <c r="O314" s="60">
        <v>1.6857117066422806</v>
      </c>
      <c r="P314" s="60">
        <v>1.8821754240587667</v>
      </c>
    </row>
    <row r="315" spans="1:16">
      <c r="A315" s="44">
        <v>35606</v>
      </c>
      <c r="B315" s="38">
        <f t="shared" si="73"/>
        <v>1997</v>
      </c>
      <c r="C315" s="38">
        <f t="shared" si="74"/>
        <v>6</v>
      </c>
      <c r="D315" s="38">
        <f t="shared" si="75"/>
        <v>25</v>
      </c>
      <c r="E315" s="38">
        <f t="shared" si="76"/>
        <v>2</v>
      </c>
      <c r="F315" s="56">
        <f>($I$316-$I315)/($I$316-$I$314)*F$314+($I315-$I$314)/($I$316-$I$314)*F$316</f>
        <v>1.7657041415564612</v>
      </c>
      <c r="G315" s="56">
        <f>($I$316-$I315)/($I$316-$I$314)*G$314+($I315-$I$314)/($I$316-$I$314)*G$316</f>
        <v>1.6625726989457146</v>
      </c>
      <c r="H315" s="56">
        <f>($I$316-$I315)/($I$316-$I$314)*H$314+($I315-$I$314)/($I$316-$I$314)*H$316</f>
        <v>1.940010708849297</v>
      </c>
      <c r="I315" s="38">
        <f t="shared" si="77"/>
        <v>11298</v>
      </c>
      <c r="J315" s="50">
        <f t="shared" si="78"/>
        <v>41</v>
      </c>
      <c r="K315" s="56">
        <v>1.6857117066422806</v>
      </c>
      <c r="L315" s="56">
        <v>1.6857117066422806</v>
      </c>
      <c r="M315" s="56">
        <v>2.1761491781512712</v>
      </c>
      <c r="N315" s="59">
        <v>1.6857117066422806</v>
      </c>
      <c r="O315" s="59">
        <v>1.6857117066422806</v>
      </c>
      <c r="P315" s="59">
        <v>2.1761491781512712</v>
      </c>
    </row>
    <row r="316" spans="1:16" s="42" customFormat="1">
      <c r="A316" s="45">
        <v>35656</v>
      </c>
      <c r="B316" s="49">
        <f t="shared" si="73"/>
        <v>1997</v>
      </c>
      <c r="C316" s="49">
        <f t="shared" si="74"/>
        <v>8</v>
      </c>
      <c r="D316" s="49">
        <f t="shared" si="75"/>
        <v>14</v>
      </c>
      <c r="E316" s="49">
        <f t="shared" si="76"/>
        <v>3</v>
      </c>
      <c r="F316" s="57">
        <v>1.8943974327575599</v>
      </c>
      <c r="G316" s="57">
        <v>1.7269740976600001</v>
      </c>
      <c r="H316" s="57">
        <v>2.0286392480460003</v>
      </c>
      <c r="I316" s="49">
        <f t="shared" si="77"/>
        <v>11348</v>
      </c>
      <c r="J316" s="49">
        <f t="shared" si="78"/>
        <v>50</v>
      </c>
      <c r="K316" s="57">
        <v>1.8821754240587667</v>
      </c>
      <c r="L316" s="57">
        <v>1.8821754240587667</v>
      </c>
      <c r="M316" s="57">
        <v>1.9802627296179729</v>
      </c>
      <c r="N316" s="60">
        <v>1.8821754240587667</v>
      </c>
      <c r="O316" s="60">
        <v>1.8821754240587667</v>
      </c>
      <c r="P316" s="60">
        <v>1.9802627296179729</v>
      </c>
    </row>
    <row r="317" spans="1:16">
      <c r="A317" s="44">
        <v>35697</v>
      </c>
      <c r="B317" s="38">
        <f t="shared" si="73"/>
        <v>1997</v>
      </c>
      <c r="C317" s="38">
        <f t="shared" si="74"/>
        <v>9</v>
      </c>
      <c r="D317" s="38">
        <f t="shared" si="75"/>
        <v>24</v>
      </c>
      <c r="E317" s="38">
        <f t="shared" si="76"/>
        <v>3</v>
      </c>
      <c r="F317" s="56">
        <f>($I$318-$I317)/($I$318-$I$316)*F$316+($I317-$I$316)/($I$318-$I$316)*F$318</f>
        <v>1.881997448776958</v>
      </c>
      <c r="G317" s="56">
        <f>($I$318-$I317)/($I$318-$I$316)*G$316+($I317-$I$316)/($I$318-$I$316)*G$318</f>
        <v>1.66886375749</v>
      </c>
      <c r="H317" s="56">
        <f>($I$318-$I317)/($I$318-$I$316)*H$316+($I317-$I$316)/($I$318-$I$316)*H$318</f>
        <v>1.9419193941160358</v>
      </c>
      <c r="I317" s="38">
        <f t="shared" si="77"/>
        <v>11389</v>
      </c>
      <c r="J317" s="50">
        <f t="shared" si="78"/>
        <v>41</v>
      </c>
      <c r="K317" s="56">
        <v>1.9802627296179729</v>
      </c>
      <c r="L317" s="56">
        <v>1.8821754240587667</v>
      </c>
      <c r="M317" s="56">
        <v>2.4692612590371414</v>
      </c>
      <c r="N317" s="59">
        <v>1.9802627296179729</v>
      </c>
      <c r="O317" s="59">
        <v>1.8821754240587667</v>
      </c>
      <c r="P317" s="59">
        <v>2.4692612590371414</v>
      </c>
    </row>
    <row r="318" spans="1:16" s="42" customFormat="1">
      <c r="A318" s="45">
        <v>35740</v>
      </c>
      <c r="B318" s="49">
        <f t="shared" si="73"/>
        <v>1997</v>
      </c>
      <c r="C318" s="49">
        <f t="shared" si="74"/>
        <v>11</v>
      </c>
      <c r="D318" s="49">
        <f t="shared" si="75"/>
        <v>6</v>
      </c>
      <c r="E318" s="49">
        <f t="shared" si="76"/>
        <v>4</v>
      </c>
      <c r="F318" s="57">
        <v>1.8689925875290101</v>
      </c>
      <c r="G318" s="57">
        <v>1.6079187665800001</v>
      </c>
      <c r="H318" s="57">
        <v>1.850969303409</v>
      </c>
      <c r="I318" s="49">
        <f t="shared" si="77"/>
        <v>11432</v>
      </c>
      <c r="J318" s="49">
        <f t="shared" si="78"/>
        <v>43</v>
      </c>
      <c r="K318" s="57">
        <v>1.8821754240587667</v>
      </c>
      <c r="L318" s="57">
        <v>1.5873349156290164</v>
      </c>
      <c r="M318" s="57">
        <v>1.8821754240587667</v>
      </c>
      <c r="N318" s="60">
        <v>1.8821754240587667</v>
      </c>
      <c r="O318" s="60">
        <v>1.5873349156290164</v>
      </c>
      <c r="P318" s="60">
        <v>1.8821754240587667</v>
      </c>
    </row>
    <row r="319" spans="1:16">
      <c r="A319" s="44">
        <v>35775</v>
      </c>
      <c r="B319" s="38">
        <f t="shared" si="73"/>
        <v>1997</v>
      </c>
      <c r="C319" s="38">
        <f t="shared" si="74"/>
        <v>12</v>
      </c>
      <c r="D319" s="38">
        <f t="shared" si="75"/>
        <v>11</v>
      </c>
      <c r="E319" s="38">
        <f t="shared" si="76"/>
        <v>4</v>
      </c>
      <c r="F319" s="56">
        <f>($I$320-$I319)/($I$320-$I$318)*F$318+($I319-$I$318)/($I$320-$I$318)*F$320</f>
        <v>1.9064538722061461</v>
      </c>
      <c r="G319" s="56">
        <f>($I$320-$I319)/($I$320-$I$318)*G$318+($I319-$I$318)/($I$320-$I$318)*G$320</f>
        <v>1.8092908629540965</v>
      </c>
      <c r="H319" s="56">
        <f>($I$320-$I319)/($I$320-$I$318)*H$318+($I319-$I$318)/($I$320-$I$318)*H$320</f>
        <v>1.8527388620132772</v>
      </c>
      <c r="I319" s="38">
        <f t="shared" si="77"/>
        <v>11467</v>
      </c>
      <c r="J319" s="50">
        <f t="shared" si="78"/>
        <v>35</v>
      </c>
      <c r="K319" s="56">
        <v>1.8821754240587667</v>
      </c>
      <c r="L319" s="56">
        <v>1.5873349156290164</v>
      </c>
      <c r="M319" s="56">
        <v>1.4888612493750559</v>
      </c>
      <c r="N319" s="59">
        <v>1.8821754240587667</v>
      </c>
      <c r="O319" s="59">
        <v>1.5873349156290164</v>
      </c>
      <c r="P319" s="59">
        <v>1.4888612493750559</v>
      </c>
    </row>
    <row r="320" spans="1:16" s="42" customFormat="1">
      <c r="A320" s="45">
        <v>35823</v>
      </c>
      <c r="B320" s="49">
        <f t="shared" si="73"/>
        <v>1998</v>
      </c>
      <c r="C320" s="49">
        <f t="shared" si="74"/>
        <v>1</v>
      </c>
      <c r="D320" s="49">
        <f t="shared" si="75"/>
        <v>28</v>
      </c>
      <c r="E320" s="49">
        <f t="shared" si="76"/>
        <v>1</v>
      </c>
      <c r="F320" s="57">
        <v>1.9578293483347899</v>
      </c>
      <c r="G320" s="57">
        <v>2.0854583094099999</v>
      </c>
      <c r="H320" s="57">
        <v>1.855165685242</v>
      </c>
      <c r="I320" s="49">
        <f t="shared" si="77"/>
        <v>11515</v>
      </c>
      <c r="J320" s="49">
        <f t="shared" si="78"/>
        <v>48</v>
      </c>
      <c r="K320" s="57">
        <v>1.9802627296179729</v>
      </c>
      <c r="L320" s="57">
        <v>1.8821754240587667</v>
      </c>
      <c r="M320" s="57">
        <v>1.1928570865273813</v>
      </c>
      <c r="N320" s="60">
        <v>1.9802627296179729</v>
      </c>
      <c r="O320" s="60">
        <v>1.8821754240587667</v>
      </c>
      <c r="P320" s="60">
        <v>1.1928570865273813</v>
      </c>
    </row>
    <row r="321" spans="1:16">
      <c r="A321" s="44">
        <v>35879</v>
      </c>
      <c r="B321" s="38">
        <f t="shared" si="73"/>
        <v>1998</v>
      </c>
      <c r="C321" s="38">
        <f t="shared" si="74"/>
        <v>3</v>
      </c>
      <c r="D321" s="38">
        <f t="shared" si="75"/>
        <v>25</v>
      </c>
      <c r="E321" s="38">
        <f t="shared" si="76"/>
        <v>1</v>
      </c>
      <c r="F321" s="56">
        <f>($I$322-$I321)/($I$322-$I$320)*F$320+($I321-$I$320)/($I$322-$I$320)*F$322</f>
        <v>1.9903955010202399</v>
      </c>
      <c r="G321" s="56">
        <f>($I$322-$I321)/($I$322-$I$320)*G$320+($I321-$I$320)/($I$322-$I$320)*G$322</f>
        <v>2.2411298409896228</v>
      </c>
      <c r="H321" s="56">
        <f>($I$322-$I321)/($I$322-$I$320)*H$320+($I321-$I$320)/($I$322-$I$320)*H$322</f>
        <v>2.0179756828041131</v>
      </c>
      <c r="I321" s="38">
        <f t="shared" si="77"/>
        <v>11571</v>
      </c>
      <c r="J321" s="50">
        <f t="shared" si="78"/>
        <v>56</v>
      </c>
      <c r="K321" s="56">
        <v>2.078253918252841</v>
      </c>
      <c r="L321" s="56">
        <v>1.8821754240587667</v>
      </c>
      <c r="M321" s="56">
        <v>1.7839918128331016</v>
      </c>
      <c r="N321" s="59">
        <v>2.078253918252841</v>
      </c>
      <c r="O321" s="59">
        <v>1.8821754240587667</v>
      </c>
      <c r="P321" s="59">
        <v>1.7839918128331016</v>
      </c>
    </row>
    <row r="322" spans="1:16" s="42" customFormat="1">
      <c r="A322" s="45">
        <v>35929</v>
      </c>
      <c r="B322" s="49">
        <f t="shared" si="73"/>
        <v>1998</v>
      </c>
      <c r="C322" s="49">
        <f t="shared" si="74"/>
        <v>5</v>
      </c>
      <c r="D322" s="49">
        <f t="shared" si="75"/>
        <v>14</v>
      </c>
      <c r="E322" s="49">
        <f t="shared" si="76"/>
        <v>2</v>
      </c>
      <c r="F322" s="57">
        <v>2.0194724230608201</v>
      </c>
      <c r="G322" s="57">
        <v>2.3801222799000001</v>
      </c>
      <c r="H322" s="57">
        <v>2.1633417520560001</v>
      </c>
      <c r="I322" s="49">
        <f t="shared" si="77"/>
        <v>11621</v>
      </c>
      <c r="J322" s="49">
        <f t="shared" si="78"/>
        <v>50</v>
      </c>
      <c r="K322" s="57">
        <v>1.9802627296179729</v>
      </c>
      <c r="L322" s="57">
        <v>1.9802627296179729</v>
      </c>
      <c r="M322" s="57">
        <v>1.4888612493750559</v>
      </c>
      <c r="N322" s="60">
        <v>1.9802627296179729</v>
      </c>
      <c r="O322" s="60">
        <v>1.9802627296179729</v>
      </c>
      <c r="P322" s="60">
        <v>1.4888612493750559</v>
      </c>
    </row>
    <row r="323" spans="1:16">
      <c r="A323" s="44">
        <v>35970</v>
      </c>
      <c r="B323" s="38">
        <f t="shared" si="73"/>
        <v>1998</v>
      </c>
      <c r="C323" s="38">
        <f t="shared" si="74"/>
        <v>6</v>
      </c>
      <c r="D323" s="38">
        <f t="shared" si="75"/>
        <v>24</v>
      </c>
      <c r="E323" s="38">
        <f t="shared" si="76"/>
        <v>2</v>
      </c>
      <c r="F323" s="56">
        <f>($I$324-$I323)/($I$324-$I$322)*F$322+($I323-$I$322)/($I$324-$I$322)*F$324</f>
        <v>1.8910116799080958</v>
      </c>
      <c r="G323" s="56">
        <f>($I$324-$I323)/($I$324-$I$322)*G$322+($I323-$I$322)/($I$324-$I$322)*G$324</f>
        <v>2.5756100400229673</v>
      </c>
      <c r="H323" s="56">
        <f>($I$324-$I323)/($I$324-$I$322)*H$322+($I323-$I$322)/($I$324-$I$322)*H$324</f>
        <v>2.3067310090560111</v>
      </c>
      <c r="I323" s="38">
        <f t="shared" si="77"/>
        <v>11662</v>
      </c>
      <c r="J323" s="50">
        <f t="shared" si="78"/>
        <v>41</v>
      </c>
      <c r="K323" s="56">
        <v>1.8821754240587667</v>
      </c>
      <c r="L323" s="56">
        <v>2.078253918252841</v>
      </c>
      <c r="M323" s="56">
        <v>1.1928570865273813</v>
      </c>
      <c r="N323" s="59">
        <v>1.8821754240587667</v>
      </c>
      <c r="O323" s="59">
        <v>2.078253918252841</v>
      </c>
      <c r="P323" s="59">
        <v>1.1928570865273813</v>
      </c>
    </row>
    <row r="324" spans="1:16" s="42" customFormat="1">
      <c r="A324" s="45">
        <v>36020</v>
      </c>
      <c r="B324" s="49">
        <f t="shared" ref="B324:B387" si="79">YEAR(A324)</f>
        <v>1998</v>
      </c>
      <c r="C324" s="49">
        <f t="shared" ref="C324:C387" si="80">MONTH(A324)</f>
        <v>8</v>
      </c>
      <c r="D324" s="49">
        <f t="shared" ref="D324:D387" si="81">DAY(A324)</f>
        <v>13</v>
      </c>
      <c r="E324" s="49">
        <f t="shared" ref="E324:E387" si="82">IF(AND(C324&gt;0,C324&lt;4),1,IF(AND(C324&gt;3,C324&lt;7),2,IF(AND(C324&gt;6,C324&lt;10),3,4)))</f>
        <v>3</v>
      </c>
      <c r="F324" s="57">
        <v>1.7343522370389199</v>
      </c>
      <c r="G324" s="57">
        <v>2.8140097474900001</v>
      </c>
      <c r="H324" s="57">
        <v>2.4815959566170003</v>
      </c>
      <c r="I324" s="49">
        <f t="shared" si="77"/>
        <v>11712</v>
      </c>
      <c r="J324" s="49">
        <f t="shared" si="78"/>
        <v>50</v>
      </c>
      <c r="K324" s="57">
        <v>1.6857117066422806</v>
      </c>
      <c r="L324" s="57">
        <v>1.8821754240587667</v>
      </c>
      <c r="M324" s="57">
        <v>0.89597413714718011</v>
      </c>
      <c r="N324" s="60">
        <v>1.6857117066422806</v>
      </c>
      <c r="O324" s="60">
        <v>1.8821754240587667</v>
      </c>
      <c r="P324" s="60">
        <v>0.89597413714718011</v>
      </c>
    </row>
    <row r="325" spans="1:16">
      <c r="A325" s="44">
        <v>36061</v>
      </c>
      <c r="B325" s="38">
        <f t="shared" si="79"/>
        <v>1998</v>
      </c>
      <c r="C325" s="38">
        <f t="shared" si="80"/>
        <v>9</v>
      </c>
      <c r="D325" s="38">
        <f t="shared" si="81"/>
        <v>23</v>
      </c>
      <c r="E325" s="38">
        <f t="shared" si="82"/>
        <v>3</v>
      </c>
      <c r="F325" s="56">
        <f>($I$326-$I325)/($I$326-$I$324)*F$324+($I325-$I$324)/($I$326-$I$324)*F$326</f>
        <v>1.8703615002067457</v>
      </c>
      <c r="G325" s="56">
        <f>($I$326-$I325)/($I$326-$I$324)*G$324+($I325-$I$324)/($I$326-$I$324)*G$326</f>
        <v>2.9238752123502199</v>
      </c>
      <c r="H325" s="56">
        <f>($I$326-$I325)/($I$326-$I$324)*H$324+($I325-$I$324)/($I$326-$I$324)*H$326</f>
        <v>2.4120621473591872</v>
      </c>
      <c r="I325" s="38">
        <f t="shared" ref="I325:I388" si="83">SUM(I324,J325)</f>
        <v>11753</v>
      </c>
      <c r="J325" s="50">
        <f t="shared" ref="J325:J388" si="84">A325-A324</f>
        <v>41</v>
      </c>
      <c r="K325" s="56">
        <v>1.9802627296179729</v>
      </c>
      <c r="L325" s="56">
        <v>1.9802627296179729</v>
      </c>
      <c r="M325" s="56">
        <v>0.99503308531680923</v>
      </c>
      <c r="N325" s="59">
        <v>1.9802627296179729</v>
      </c>
      <c r="O325" s="59">
        <v>1.9802627296179729</v>
      </c>
      <c r="P325" s="59">
        <v>0.99503308531680923</v>
      </c>
    </row>
    <row r="326" spans="1:16" s="42" customFormat="1">
      <c r="A326" s="45">
        <v>36111</v>
      </c>
      <c r="B326" s="49">
        <f t="shared" si="79"/>
        <v>1998</v>
      </c>
      <c r="C326" s="49">
        <f t="shared" si="80"/>
        <v>11</v>
      </c>
      <c r="D326" s="49">
        <f t="shared" si="81"/>
        <v>12</v>
      </c>
      <c r="E326" s="49">
        <f t="shared" si="82"/>
        <v>4</v>
      </c>
      <c r="F326" s="57">
        <v>2.03622645528946</v>
      </c>
      <c r="G326" s="57">
        <v>3.0578574865700001</v>
      </c>
      <c r="H326" s="57">
        <v>2.3272648189960004</v>
      </c>
      <c r="I326" s="49">
        <f t="shared" si="83"/>
        <v>11803</v>
      </c>
      <c r="J326" s="49">
        <f t="shared" si="84"/>
        <v>50</v>
      </c>
      <c r="K326" s="57">
        <v>1.9802627296179729</v>
      </c>
      <c r="L326" s="57">
        <v>2.1761491781512712</v>
      </c>
      <c r="M326" s="57">
        <v>0.99503308531680923</v>
      </c>
      <c r="N326" s="60">
        <v>1.9802627296179729</v>
      </c>
      <c r="O326" s="60">
        <v>2.1761491781512712</v>
      </c>
      <c r="P326" s="60">
        <v>0.99503308531680923</v>
      </c>
    </row>
    <row r="327" spans="1:16">
      <c r="A327" s="44">
        <v>36145</v>
      </c>
      <c r="B327" s="38">
        <f t="shared" si="79"/>
        <v>1998</v>
      </c>
      <c r="C327" s="38">
        <f t="shared" si="80"/>
        <v>12</v>
      </c>
      <c r="D327" s="38">
        <f t="shared" si="81"/>
        <v>16</v>
      </c>
      <c r="E327" s="38">
        <f t="shared" si="82"/>
        <v>4</v>
      </c>
      <c r="F327" s="56"/>
      <c r="G327" s="56">
        <f>($I$328-$I327)/($I$328-$I$326)*G$326+($I327-$I$326)/($I$328-$I$326)*G$328</f>
        <v>3.0744711026307794</v>
      </c>
      <c r="H327" s="56">
        <f>($I$328-$I327)/($I$328-$I$326)*H$326+($I327-$I$326)/($I$328-$I$326)*H$328</f>
        <v>2.5160781182274805</v>
      </c>
      <c r="I327" s="38">
        <f t="shared" si="83"/>
        <v>11837</v>
      </c>
      <c r="J327" s="50">
        <f t="shared" si="84"/>
        <v>34</v>
      </c>
      <c r="K327" s="56">
        <v>2.273948696948934</v>
      </c>
      <c r="L327" s="56">
        <v>2.273948696948934</v>
      </c>
      <c r="M327" s="56">
        <v>1.6857117066422806</v>
      </c>
      <c r="N327" s="59">
        <v>2.273948696948934</v>
      </c>
      <c r="O327" s="59">
        <v>2.273948696948934</v>
      </c>
      <c r="P327" s="59">
        <v>1.6857117066422806</v>
      </c>
    </row>
    <row r="328" spans="1:16" s="42" customFormat="1">
      <c r="A328" s="45">
        <v>36188</v>
      </c>
      <c r="B328" s="49">
        <f t="shared" si="79"/>
        <v>1999</v>
      </c>
      <c r="C328" s="49">
        <f t="shared" si="80"/>
        <v>1</v>
      </c>
      <c r="D328" s="49">
        <f t="shared" si="81"/>
        <v>28</v>
      </c>
      <c r="E328" s="49">
        <f t="shared" si="82"/>
        <v>1</v>
      </c>
      <c r="F328" s="57"/>
      <c r="G328" s="57">
        <v>3.0954824405900001</v>
      </c>
      <c r="H328" s="57">
        <v>2.7548714084320003</v>
      </c>
      <c r="I328" s="49">
        <f t="shared" si="83"/>
        <v>11880</v>
      </c>
      <c r="J328" s="49">
        <f t="shared" si="84"/>
        <v>43</v>
      </c>
      <c r="K328" s="57">
        <v>2.6641930946421093</v>
      </c>
      <c r="L328" s="57">
        <v>2.7615167032973389</v>
      </c>
      <c r="M328" s="57">
        <v>2.4692612590371414</v>
      </c>
      <c r="N328" s="60">
        <v>2.6641930946421093</v>
      </c>
      <c r="O328" s="60">
        <v>2.7615167032973389</v>
      </c>
      <c r="P328" s="60">
        <v>2.4692612590371414</v>
      </c>
    </row>
    <row r="329" spans="1:16">
      <c r="A329" s="44">
        <v>36243</v>
      </c>
      <c r="B329" s="38">
        <f t="shared" si="79"/>
        <v>1999</v>
      </c>
      <c r="C329" s="38">
        <f t="shared" si="80"/>
        <v>3</v>
      </c>
      <c r="D329" s="38">
        <f t="shared" si="81"/>
        <v>24</v>
      </c>
      <c r="E329" s="38">
        <f t="shared" si="82"/>
        <v>1</v>
      </c>
      <c r="F329" s="56"/>
      <c r="G329" s="56">
        <f>($I$330-$I329)/($I$330-$I$328)*G$328+($I329-$I$328)/($I$330-$I$328)*G$330</f>
        <v>3.3495924089942859</v>
      </c>
      <c r="H329" s="56">
        <f>($I$330-$I329)/($I$330-$I$328)*H$328+($I329-$I$328)/($I$330-$I$328)*H$330</f>
        <v>3.1049640402460952</v>
      </c>
      <c r="I329" s="38">
        <f t="shared" si="83"/>
        <v>11935</v>
      </c>
      <c r="J329" s="50">
        <f t="shared" si="84"/>
        <v>55</v>
      </c>
      <c r="K329" s="56">
        <v>2.6641930946421093</v>
      </c>
      <c r="L329" s="56">
        <v>2.5667746748577813</v>
      </c>
      <c r="M329" s="56">
        <v>2.6641930946421093</v>
      </c>
      <c r="N329" s="59">
        <v>2.6641930946421093</v>
      </c>
      <c r="O329" s="59">
        <v>2.5667746748577813</v>
      </c>
      <c r="P329" s="59">
        <v>2.6641930946421093</v>
      </c>
    </row>
    <row r="330" spans="1:16" s="42" customFormat="1">
      <c r="A330" s="45">
        <v>36293</v>
      </c>
      <c r="B330" s="49">
        <f t="shared" si="79"/>
        <v>1999</v>
      </c>
      <c r="C330" s="49">
        <f t="shared" si="80"/>
        <v>5</v>
      </c>
      <c r="D330" s="49">
        <f t="shared" si="81"/>
        <v>13</v>
      </c>
      <c r="E330" s="49">
        <f t="shared" si="82"/>
        <v>2</v>
      </c>
      <c r="F330" s="57"/>
      <c r="G330" s="57">
        <v>3.5806014711800001</v>
      </c>
      <c r="H330" s="57">
        <v>3.423230069168</v>
      </c>
      <c r="I330" s="49">
        <f t="shared" si="83"/>
        <v>11985</v>
      </c>
      <c r="J330" s="49">
        <f t="shared" si="84"/>
        <v>50</v>
      </c>
      <c r="K330" s="57">
        <v>2.6641930946421093</v>
      </c>
      <c r="L330" s="57">
        <v>2.6641930946421093</v>
      </c>
      <c r="M330" s="57">
        <v>1.8821754240587667</v>
      </c>
      <c r="N330" s="60">
        <v>2.6641930946421093</v>
      </c>
      <c r="O330" s="60">
        <v>2.6641930946421093</v>
      </c>
      <c r="P330" s="60">
        <v>1.8821754240587667</v>
      </c>
    </row>
    <row r="331" spans="1:16">
      <c r="A331" s="44">
        <v>36334</v>
      </c>
      <c r="B331" s="38">
        <f t="shared" si="79"/>
        <v>1999</v>
      </c>
      <c r="C331" s="38">
        <f t="shared" si="80"/>
        <v>6</v>
      </c>
      <c r="D331" s="38">
        <f t="shared" si="81"/>
        <v>23</v>
      </c>
      <c r="E331" s="38">
        <f t="shared" si="82"/>
        <v>2</v>
      </c>
      <c r="F331" s="56"/>
      <c r="G331" s="56">
        <f>($I$332-$I331)/($I$332-$I$330)*G$330+($I331-$I$330)/($I$332-$I$330)*G$332</f>
        <v>3.2363425280998968</v>
      </c>
      <c r="H331" s="56">
        <f>($I$332-$I331)/($I$332-$I$330)*H$330+($I331-$I$330)/($I$332-$I$330)*H$332</f>
        <v>2.9531212000353397</v>
      </c>
      <c r="I331" s="38">
        <f t="shared" si="83"/>
        <v>12026</v>
      </c>
      <c r="J331" s="50">
        <f t="shared" si="84"/>
        <v>41</v>
      </c>
      <c r="K331" s="56">
        <v>2.6641930946421093</v>
      </c>
      <c r="L331" s="56">
        <v>2.7615167032973389</v>
      </c>
      <c r="M331" s="56">
        <v>2.078253918252841</v>
      </c>
      <c r="N331" s="59">
        <v>2.6641930946421093</v>
      </c>
      <c r="O331" s="59">
        <v>2.7615167032973389</v>
      </c>
      <c r="P331" s="59">
        <v>2.078253918252841</v>
      </c>
    </row>
    <row r="332" spans="1:16" s="42" customFormat="1">
      <c r="A332" s="45">
        <v>36390</v>
      </c>
      <c r="B332" s="49">
        <f t="shared" si="79"/>
        <v>1999</v>
      </c>
      <c r="C332" s="49">
        <f t="shared" si="80"/>
        <v>8</v>
      </c>
      <c r="D332" s="49">
        <f t="shared" si="81"/>
        <v>18</v>
      </c>
      <c r="E332" s="49">
        <f t="shared" si="82"/>
        <v>3</v>
      </c>
      <c r="F332" s="57"/>
      <c r="G332" s="57">
        <v>2.7661351912100001</v>
      </c>
      <c r="H332" s="57">
        <v>2.3110212812199999</v>
      </c>
      <c r="I332" s="49">
        <f t="shared" si="83"/>
        <v>12082</v>
      </c>
      <c r="J332" s="49">
        <f t="shared" si="84"/>
        <v>56</v>
      </c>
      <c r="K332" s="57">
        <v>2.3716526617316065</v>
      </c>
      <c r="L332" s="57">
        <v>2.3716526617316065</v>
      </c>
      <c r="M332" s="57">
        <v>2.1761491781512712</v>
      </c>
      <c r="N332" s="60">
        <v>2.3716526617316065</v>
      </c>
      <c r="O332" s="60">
        <v>2.3716526617316065</v>
      </c>
      <c r="P332" s="60">
        <v>2.1761491781512712</v>
      </c>
    </row>
    <row r="333" spans="1:16">
      <c r="A333" s="44">
        <v>36432</v>
      </c>
      <c r="B333" s="38">
        <f t="shared" si="79"/>
        <v>1999</v>
      </c>
      <c r="C333" s="38">
        <f t="shared" si="80"/>
        <v>9</v>
      </c>
      <c r="D333" s="38">
        <f t="shared" si="81"/>
        <v>29</v>
      </c>
      <c r="E333" s="38">
        <f t="shared" si="82"/>
        <v>3</v>
      </c>
      <c r="F333" s="56"/>
      <c r="G333" s="56">
        <f>($I$334-$I333)/($I$334-$I$332)*G$332+($I333-$I$332)/($I$334-$I$332)*G$334</f>
        <v>2.63184304424</v>
      </c>
      <c r="H333" s="56">
        <f>($I$334-$I333)/($I$334-$I$332)*H$332+($I333-$I$332)/($I$334-$I$332)*H$334</f>
        <v>2.3179905294185001</v>
      </c>
      <c r="I333" s="38">
        <f t="shared" si="83"/>
        <v>12124</v>
      </c>
      <c r="J333" s="50">
        <f t="shared" si="84"/>
        <v>42</v>
      </c>
      <c r="K333" s="56">
        <v>2.5667746748577813</v>
      </c>
      <c r="L333" s="56">
        <v>2.273948696948934</v>
      </c>
      <c r="M333" s="56">
        <v>2.6641930946421093</v>
      </c>
      <c r="N333" s="59">
        <v>2.5667746748577813</v>
      </c>
      <c r="O333" s="59">
        <v>2.273948696948934</v>
      </c>
      <c r="P333" s="59">
        <v>2.6641930946421093</v>
      </c>
    </row>
    <row r="334" spans="1:16" s="42" customFormat="1">
      <c r="A334" s="45">
        <v>36474</v>
      </c>
      <c r="B334" s="49">
        <f t="shared" si="79"/>
        <v>1999</v>
      </c>
      <c r="C334" s="49">
        <f t="shared" si="80"/>
        <v>11</v>
      </c>
      <c r="D334" s="49">
        <f t="shared" si="81"/>
        <v>10</v>
      </c>
      <c r="E334" s="49">
        <f t="shared" si="82"/>
        <v>4</v>
      </c>
      <c r="F334" s="57"/>
      <c r="G334" s="57">
        <v>2.49755089727</v>
      </c>
      <c r="H334" s="57">
        <v>2.3249597776169999</v>
      </c>
      <c r="I334" s="49">
        <f t="shared" si="83"/>
        <v>12166</v>
      </c>
      <c r="J334" s="49">
        <f t="shared" si="84"/>
        <v>42</v>
      </c>
      <c r="K334" s="57">
        <v>2.4692612590371414</v>
      </c>
      <c r="L334" s="57">
        <v>2.273948696948934</v>
      </c>
      <c r="M334" s="57">
        <v>2.1761491781512712</v>
      </c>
      <c r="N334" s="60">
        <v>2.4692612590371414</v>
      </c>
      <c r="O334" s="60">
        <v>2.273948696948934</v>
      </c>
      <c r="P334" s="60">
        <v>2.1761491781512712</v>
      </c>
    </row>
    <row r="335" spans="1:16">
      <c r="A335" s="44">
        <v>36509</v>
      </c>
      <c r="B335" s="38">
        <f t="shared" si="79"/>
        <v>1999</v>
      </c>
      <c r="C335" s="38">
        <f t="shared" si="80"/>
        <v>12</v>
      </c>
      <c r="D335" s="38">
        <f t="shared" si="81"/>
        <v>15</v>
      </c>
      <c r="E335" s="38">
        <f t="shared" si="82"/>
        <v>4</v>
      </c>
      <c r="F335" s="56"/>
      <c r="G335" s="56">
        <f>($I$336-$I335)/($I$336-$I$334)*G$334+($I335-$I$334)/($I$336-$I$334)*G$336</f>
        <v>2.8533797882507694</v>
      </c>
      <c r="H335" s="56">
        <f>($I$336-$I335)/($I$336-$I$334)*H$334+($I335-$I$334)/($I$336-$I$334)*H$336</f>
        <v>2.6130814147231538</v>
      </c>
      <c r="I335" s="38">
        <f t="shared" si="83"/>
        <v>12201</v>
      </c>
      <c r="J335" s="50">
        <f t="shared" si="84"/>
        <v>35</v>
      </c>
      <c r="K335" s="56">
        <v>2.1761491781512712</v>
      </c>
      <c r="L335" s="56">
        <v>1.8821754240587667</v>
      </c>
      <c r="M335" s="56">
        <v>2.078253918252841</v>
      </c>
      <c r="N335" s="59">
        <v>2.1761491781512712</v>
      </c>
      <c r="O335" s="59">
        <v>1.8821754240587667</v>
      </c>
      <c r="P335" s="59">
        <v>2.078253918252841</v>
      </c>
    </row>
    <row r="336" spans="1:16" s="42" customFormat="1">
      <c r="A336" s="45">
        <v>36552</v>
      </c>
      <c r="B336" s="49">
        <f t="shared" si="79"/>
        <v>2000</v>
      </c>
      <c r="C336" s="49">
        <f t="shared" si="80"/>
        <v>1</v>
      </c>
      <c r="D336" s="49">
        <f t="shared" si="81"/>
        <v>27</v>
      </c>
      <c r="E336" s="49">
        <f t="shared" si="82"/>
        <v>1</v>
      </c>
      <c r="F336" s="57"/>
      <c r="G336" s="57">
        <v>3.2905409971699999</v>
      </c>
      <c r="H336" s="57">
        <v>2.9670594260250001</v>
      </c>
      <c r="I336" s="49">
        <f t="shared" si="83"/>
        <v>12244</v>
      </c>
      <c r="J336" s="49">
        <f t="shared" si="84"/>
        <v>43</v>
      </c>
      <c r="K336" s="57">
        <v>2.273948696948934</v>
      </c>
      <c r="L336" s="57">
        <v>2.273948696948934</v>
      </c>
      <c r="M336" s="57">
        <v>2.3716526617316065</v>
      </c>
      <c r="N336" s="60">
        <v>2.273948696948934</v>
      </c>
      <c r="O336" s="60">
        <v>2.273948696948934</v>
      </c>
      <c r="P336" s="60">
        <v>2.3716526617316065</v>
      </c>
    </row>
    <row r="337" spans="1:16">
      <c r="A337" s="44">
        <v>36600</v>
      </c>
      <c r="B337" s="38">
        <f t="shared" si="79"/>
        <v>2000</v>
      </c>
      <c r="C337" s="38">
        <f t="shared" si="80"/>
        <v>3</v>
      </c>
      <c r="D337" s="38">
        <f t="shared" si="81"/>
        <v>15</v>
      </c>
      <c r="E337" s="38">
        <f t="shared" si="82"/>
        <v>1</v>
      </c>
      <c r="F337" s="56"/>
      <c r="G337" s="56">
        <f>($I$338-$I337)/($I$338-$I$336)*G$336+($I337-$I$336)/($I$338-$I$336)*G$338</f>
        <v>3.5648245170328567</v>
      </c>
      <c r="H337" s="56">
        <f>($I$338-$I337)/($I$338-$I$336)*H$336+($I337-$I$336)/($I$338-$I$336)*H$338</f>
        <v>3.3964554342622568</v>
      </c>
      <c r="I337" s="38">
        <f t="shared" si="83"/>
        <v>12292</v>
      </c>
      <c r="J337" s="50">
        <f t="shared" si="84"/>
        <v>48</v>
      </c>
      <c r="K337" s="56">
        <v>2.6641930946421093</v>
      </c>
      <c r="L337" s="56">
        <v>2.6641930946421093</v>
      </c>
      <c r="M337" s="56">
        <v>2.6641930946421093</v>
      </c>
      <c r="N337" s="59">
        <v>2.6641930946421093</v>
      </c>
      <c r="O337" s="59">
        <v>2.6641930946421093</v>
      </c>
      <c r="P337" s="59">
        <v>2.6641930946421093</v>
      </c>
    </row>
    <row r="338" spans="1:16" s="42" customFormat="1">
      <c r="A338" s="45">
        <v>36657</v>
      </c>
      <c r="B338" s="49">
        <f t="shared" si="79"/>
        <v>2000</v>
      </c>
      <c r="C338" s="49">
        <f t="shared" si="80"/>
        <v>5</v>
      </c>
      <c r="D338" s="49">
        <f t="shared" si="81"/>
        <v>11</v>
      </c>
      <c r="E338" s="49">
        <f t="shared" si="82"/>
        <v>2</v>
      </c>
      <c r="F338" s="57"/>
      <c r="G338" s="57">
        <v>3.8905361968699999</v>
      </c>
      <c r="H338" s="57">
        <v>3.9063631940439998</v>
      </c>
      <c r="I338" s="49">
        <f t="shared" si="83"/>
        <v>12349</v>
      </c>
      <c r="J338" s="49">
        <f t="shared" si="84"/>
        <v>57</v>
      </c>
      <c r="K338" s="57">
        <v>3.1498667059371015</v>
      </c>
      <c r="L338" s="57">
        <v>2.8587456851912472</v>
      </c>
      <c r="M338" s="57">
        <v>2.8587456851912472</v>
      </c>
      <c r="N338" s="60">
        <v>3.1498667059371015</v>
      </c>
      <c r="O338" s="60">
        <v>2.8587456851912472</v>
      </c>
      <c r="P338" s="60">
        <v>2.8587456851912472</v>
      </c>
    </row>
    <row r="339" spans="1:16">
      <c r="A339" s="44">
        <v>36698</v>
      </c>
      <c r="B339" s="38">
        <f t="shared" si="79"/>
        <v>2000</v>
      </c>
      <c r="C339" s="38">
        <f t="shared" si="80"/>
        <v>6</v>
      </c>
      <c r="D339" s="38">
        <f t="shared" si="81"/>
        <v>21</v>
      </c>
      <c r="E339" s="38">
        <f t="shared" si="82"/>
        <v>2</v>
      </c>
      <c r="F339" s="56"/>
      <c r="G339" s="56">
        <f>($I$340-$I339)/($I$340-$I$338)*G$338+($I339-$I$338)/($I$340-$I$338)*G$340</f>
        <v>3.8786995804296902</v>
      </c>
      <c r="H339" s="56">
        <f>($I$340-$I339)/($I$340-$I$338)*H$338+($I339-$I$338)/($I$340-$I$338)*H$340</f>
        <v>3.7464460621098863</v>
      </c>
      <c r="I339" s="38">
        <f t="shared" si="83"/>
        <v>12390</v>
      </c>
      <c r="J339" s="50">
        <f t="shared" si="84"/>
        <v>41</v>
      </c>
      <c r="K339" s="56">
        <v>2.9558802241544431</v>
      </c>
      <c r="L339" s="56">
        <v>3.0529205034822793</v>
      </c>
      <c r="M339" s="56">
        <v>2.6641930946421093</v>
      </c>
      <c r="N339" s="59">
        <v>2.9558802241544431</v>
      </c>
      <c r="O339" s="59">
        <v>3.0529205034822793</v>
      </c>
      <c r="P339" s="59">
        <v>2.6641930946421093</v>
      </c>
    </row>
    <row r="340" spans="1:16" s="42" customFormat="1">
      <c r="A340" s="45">
        <v>36754</v>
      </c>
      <c r="B340" s="49">
        <f t="shared" si="79"/>
        <v>2000</v>
      </c>
      <c r="C340" s="49">
        <f t="shared" si="80"/>
        <v>8</v>
      </c>
      <c r="D340" s="49">
        <f t="shared" si="81"/>
        <v>16</v>
      </c>
      <c r="E340" s="49">
        <f t="shared" si="82"/>
        <v>3</v>
      </c>
      <c r="F340" s="57"/>
      <c r="G340" s="57">
        <v>3.8625324945599999</v>
      </c>
      <c r="H340" s="57">
        <v>3.5280226623949997</v>
      </c>
      <c r="I340" s="49">
        <f t="shared" si="83"/>
        <v>12446</v>
      </c>
      <c r="J340" s="49">
        <f t="shared" si="84"/>
        <v>56</v>
      </c>
      <c r="K340" s="57">
        <v>2.1761491781512712</v>
      </c>
      <c r="L340" s="57">
        <v>2.4692612590371414</v>
      </c>
      <c r="M340" s="57">
        <v>1.5873349156290164</v>
      </c>
      <c r="N340" s="60">
        <v>2.1761491781512712</v>
      </c>
      <c r="O340" s="60">
        <v>2.4692612590371414</v>
      </c>
      <c r="P340" s="60">
        <v>1.5873349156290164</v>
      </c>
    </row>
    <row r="341" spans="1:16">
      <c r="A341" s="44">
        <v>36796</v>
      </c>
      <c r="B341" s="38">
        <f t="shared" si="79"/>
        <v>2000</v>
      </c>
      <c r="C341" s="38">
        <f t="shared" si="80"/>
        <v>9</v>
      </c>
      <c r="D341" s="38">
        <f t="shared" si="81"/>
        <v>27</v>
      </c>
      <c r="E341" s="38">
        <f t="shared" si="82"/>
        <v>3</v>
      </c>
      <c r="F341" s="56"/>
      <c r="G341" s="56">
        <f>($I$342-$I341)/($I$342-$I$340)*G$340+($I341-$I$340)/($I$342-$I$340)*G$342</f>
        <v>3.8349495490000001</v>
      </c>
      <c r="H341" s="56">
        <f>($I$342-$I341)/($I$342-$I$340)*H$340+($I341-$I$340)/($I$342-$I$340)*H$342</f>
        <v>3.5588880547645001</v>
      </c>
      <c r="I341" s="38">
        <f t="shared" si="83"/>
        <v>12488</v>
      </c>
      <c r="J341" s="50">
        <f t="shared" si="84"/>
        <v>42</v>
      </c>
      <c r="K341" s="56">
        <v>1.7839918128331016</v>
      </c>
      <c r="L341" s="56">
        <v>2.1761491781512712</v>
      </c>
      <c r="M341" s="56">
        <v>1.1928570865273813</v>
      </c>
      <c r="N341" s="59">
        <v>1.7839918128331016</v>
      </c>
      <c r="O341" s="59">
        <v>2.1761491781512712</v>
      </c>
      <c r="P341" s="59">
        <v>1.1928570865273813</v>
      </c>
    </row>
    <row r="342" spans="1:16" s="42" customFormat="1">
      <c r="A342" s="45">
        <v>36838</v>
      </c>
      <c r="B342" s="49">
        <f t="shared" si="79"/>
        <v>2000</v>
      </c>
      <c r="C342" s="49">
        <f t="shared" si="80"/>
        <v>11</v>
      </c>
      <c r="D342" s="49">
        <f t="shared" si="81"/>
        <v>8</v>
      </c>
      <c r="E342" s="49">
        <f t="shared" si="82"/>
        <v>4</v>
      </c>
      <c r="F342" s="57"/>
      <c r="G342" s="57">
        <v>3.8073666034400002</v>
      </c>
      <c r="H342" s="57">
        <v>3.589753447134</v>
      </c>
      <c r="I342" s="49">
        <f t="shared" si="83"/>
        <v>12530</v>
      </c>
      <c r="J342" s="49">
        <f t="shared" si="84"/>
        <v>42</v>
      </c>
      <c r="K342" s="57">
        <v>1.6857117066422806</v>
      </c>
      <c r="L342" s="57">
        <v>1.8821754240587667</v>
      </c>
      <c r="M342" s="57">
        <v>0.99503308531680923</v>
      </c>
      <c r="N342" s="60">
        <v>1.6857117066422806</v>
      </c>
      <c r="O342" s="60">
        <v>1.8821754240587667</v>
      </c>
      <c r="P342" s="60">
        <v>0.99503308531680923</v>
      </c>
    </row>
    <row r="343" spans="1:16">
      <c r="A343" s="44">
        <v>36873</v>
      </c>
      <c r="B343" s="38">
        <f t="shared" si="79"/>
        <v>2000</v>
      </c>
      <c r="C343" s="38">
        <f t="shared" si="80"/>
        <v>12</v>
      </c>
      <c r="D343" s="38">
        <f t="shared" si="81"/>
        <v>13</v>
      </c>
      <c r="E343" s="38">
        <f t="shared" si="82"/>
        <v>4</v>
      </c>
      <c r="F343" s="56"/>
      <c r="G343" s="56">
        <f>($I$344-$I343)/($I$344-$I$342)*G$342+($I343-$I$342)/($I$344-$I$342)*G$344</f>
        <v>3.211314006628462</v>
      </c>
      <c r="H343" s="56">
        <f>($I$344-$I343)/($I$344-$I$342)*H$342+($I343-$I$342)/($I$344-$I$342)*H$344</f>
        <v>2.5159923743273978</v>
      </c>
      <c r="I343" s="38">
        <f t="shared" si="83"/>
        <v>12565</v>
      </c>
      <c r="J343" s="50">
        <f t="shared" si="84"/>
        <v>35</v>
      </c>
      <c r="K343" s="56">
        <v>1.2916225266546228</v>
      </c>
      <c r="L343" s="56">
        <v>1.7839918128331016</v>
      </c>
      <c r="M343" s="56">
        <v>0.19980026626730579</v>
      </c>
      <c r="N343" s="59">
        <v>1.2916225266546228</v>
      </c>
      <c r="O343" s="59">
        <v>1.7839918128331016</v>
      </c>
      <c r="P343" s="59">
        <v>0.19980026626730579</v>
      </c>
    </row>
    <row r="344" spans="1:16" s="42" customFormat="1">
      <c r="A344" s="45">
        <v>36916</v>
      </c>
      <c r="B344" s="49">
        <f t="shared" si="79"/>
        <v>2001</v>
      </c>
      <c r="C344" s="49">
        <f t="shared" si="80"/>
        <v>1</v>
      </c>
      <c r="D344" s="49">
        <f t="shared" si="81"/>
        <v>25</v>
      </c>
      <c r="E344" s="49">
        <f t="shared" si="82"/>
        <v>1</v>
      </c>
      <c r="F344" s="57"/>
      <c r="G344" s="57">
        <v>2.4790208162599998</v>
      </c>
      <c r="H344" s="57">
        <v>1.1968001991649999</v>
      </c>
      <c r="I344" s="49">
        <f t="shared" si="83"/>
        <v>12608</v>
      </c>
      <c r="J344" s="49">
        <f t="shared" si="84"/>
        <v>43</v>
      </c>
      <c r="K344" s="57">
        <v>9.9950033308342318E-2</v>
      </c>
      <c r="L344" s="57">
        <v>1.1928570865273813</v>
      </c>
      <c r="M344" s="57">
        <v>-1.2072581234269248</v>
      </c>
      <c r="N344" s="60">
        <v>9.9950033308342318E-2</v>
      </c>
      <c r="O344" s="60">
        <v>1.1928570865273813</v>
      </c>
      <c r="P344" s="60">
        <v>-1.2072581234269248</v>
      </c>
    </row>
    <row r="345" spans="1:16">
      <c r="A345" s="44">
        <v>36964</v>
      </c>
      <c r="B345" s="38">
        <f t="shared" si="79"/>
        <v>2001</v>
      </c>
      <c r="C345" s="38">
        <f t="shared" si="80"/>
        <v>3</v>
      </c>
      <c r="D345" s="38">
        <f t="shared" si="81"/>
        <v>14</v>
      </c>
      <c r="E345" s="38">
        <f t="shared" si="82"/>
        <v>1</v>
      </c>
      <c r="F345" s="56"/>
      <c r="G345" s="56">
        <f>($I$346-$I345)/($I$346-$I$344)*G$344+($I345-$I$344)/($I$346-$I$344)*G$346</f>
        <v>2.2488443331984613</v>
      </c>
      <c r="H345" s="56">
        <f>($I$346-$I345)/($I$346-$I$344)*H$344+($I345-$I$344)/($I$346-$I$344)*H$346</f>
        <v>1.0671999863094614</v>
      </c>
      <c r="I345" s="38">
        <f t="shared" si="83"/>
        <v>12656</v>
      </c>
      <c r="J345" s="50">
        <f t="shared" si="84"/>
        <v>48</v>
      </c>
      <c r="K345" s="56">
        <v>9.9950033308342318E-2</v>
      </c>
      <c r="L345" s="56">
        <v>0.99503308531680923</v>
      </c>
      <c r="M345" s="56">
        <v>-1.3085239548655481</v>
      </c>
      <c r="N345" s="59">
        <v>9.9950033308342318E-2</v>
      </c>
      <c r="O345" s="59">
        <v>0.99503308531680923</v>
      </c>
      <c r="P345" s="59">
        <v>-1.3085239548655481</v>
      </c>
    </row>
    <row r="346" spans="1:16" s="42" customFormat="1">
      <c r="A346" s="45">
        <v>37020</v>
      </c>
      <c r="B346" s="49">
        <f t="shared" si="79"/>
        <v>2001</v>
      </c>
      <c r="C346" s="49">
        <f t="shared" si="80"/>
        <v>5</v>
      </c>
      <c r="D346" s="49">
        <f t="shared" si="81"/>
        <v>9</v>
      </c>
      <c r="E346" s="49">
        <f t="shared" si="82"/>
        <v>2</v>
      </c>
      <c r="F346" s="57"/>
      <c r="G346" s="57">
        <v>1.9803051029600001</v>
      </c>
      <c r="H346" s="57">
        <v>0.91599973797800005</v>
      </c>
      <c r="I346" s="49">
        <f t="shared" si="83"/>
        <v>12712</v>
      </c>
      <c r="J346" s="49">
        <f t="shared" si="84"/>
        <v>56</v>
      </c>
      <c r="K346" s="57">
        <v>-0.10005003335835344</v>
      </c>
      <c r="L346" s="57">
        <v>0.6975613736425138</v>
      </c>
      <c r="M346" s="57">
        <v>-0.80321716972642665</v>
      </c>
      <c r="N346" s="60">
        <v>-0.10005003335835344</v>
      </c>
      <c r="O346" s="60">
        <v>0.6975613736425138</v>
      </c>
      <c r="P346" s="60">
        <v>-0.80321716972642665</v>
      </c>
    </row>
    <row r="347" spans="1:16">
      <c r="A347" s="44">
        <v>37062</v>
      </c>
      <c r="B347" s="38">
        <f t="shared" si="79"/>
        <v>2001</v>
      </c>
      <c r="C347" s="38">
        <f t="shared" si="80"/>
        <v>6</v>
      </c>
      <c r="D347" s="38">
        <f t="shared" si="81"/>
        <v>20</v>
      </c>
      <c r="E347" s="38">
        <f t="shared" si="82"/>
        <v>2</v>
      </c>
      <c r="F347" s="56"/>
      <c r="G347" s="56">
        <f>($I$348-$I347)/($I$348-$I$346)*G$346+($I347-$I$346)/($I$348-$I$346)*G$348</f>
        <v>1.0436564788854545</v>
      </c>
      <c r="H347" s="56">
        <f>($I$348-$I347)/($I$348-$I$346)*H$346+($I347-$I$346)/($I$348-$I$346)*H$348</f>
        <v>4.0931831607151636E-2</v>
      </c>
      <c r="I347" s="38">
        <f t="shared" si="83"/>
        <v>12754</v>
      </c>
      <c r="J347" s="50">
        <f t="shared" si="84"/>
        <v>42</v>
      </c>
      <c r="K347" s="56">
        <v>-0.10005003335835344</v>
      </c>
      <c r="L347" s="56">
        <v>0.59820716775474692</v>
      </c>
      <c r="M347" s="56">
        <v>-0.80321716972642665</v>
      </c>
      <c r="N347" s="59">
        <v>-0.10005003335835344</v>
      </c>
      <c r="O347" s="59">
        <v>0.59820716775474692</v>
      </c>
      <c r="P347" s="59">
        <v>-0.80321716972642665</v>
      </c>
    </row>
    <row r="348" spans="1:16" s="42" customFormat="1">
      <c r="A348" s="45">
        <v>37119</v>
      </c>
      <c r="B348" s="49">
        <f t="shared" si="79"/>
        <v>2001</v>
      </c>
      <c r="C348" s="49">
        <f t="shared" si="80"/>
        <v>8</v>
      </c>
      <c r="D348" s="49">
        <f t="shared" si="81"/>
        <v>16</v>
      </c>
      <c r="E348" s="49">
        <f t="shared" si="82"/>
        <v>3</v>
      </c>
      <c r="F348" s="57"/>
      <c r="G348" s="57">
        <v>-0.22750951092999999</v>
      </c>
      <c r="H348" s="57">
        <v>-1.1466603270389999</v>
      </c>
      <c r="I348" s="49">
        <f t="shared" si="83"/>
        <v>12811</v>
      </c>
      <c r="J348" s="49">
        <f t="shared" si="84"/>
        <v>57</v>
      </c>
      <c r="K348" s="57">
        <v>-0.40080213975388218</v>
      </c>
      <c r="L348" s="57">
        <v>0</v>
      </c>
      <c r="M348" s="57">
        <v>-0.90407446521490709</v>
      </c>
      <c r="N348" s="60">
        <v>-0.40080213975388218</v>
      </c>
      <c r="O348" s="60">
        <v>0</v>
      </c>
      <c r="P348" s="60">
        <v>-0.90407446521490709</v>
      </c>
    </row>
    <row r="349" spans="1:16">
      <c r="A349" s="44">
        <v>37161</v>
      </c>
      <c r="B349" s="38">
        <f t="shared" si="79"/>
        <v>2001</v>
      </c>
      <c r="C349" s="38">
        <f t="shared" si="80"/>
        <v>9</v>
      </c>
      <c r="D349" s="38">
        <f t="shared" si="81"/>
        <v>27</v>
      </c>
      <c r="E349" s="38">
        <f t="shared" si="82"/>
        <v>3</v>
      </c>
      <c r="F349" s="56"/>
      <c r="G349" s="56">
        <f>($I$350-$I349)/($I$350-$I$348)*G$348+($I349-$I$348)/($I$350-$I$348)*G$350</f>
        <v>-0.81128038299052641</v>
      </c>
      <c r="H349" s="56">
        <f>($I$350-$I349)/($I$350-$I$348)*H$348+($I349-$I$348)/($I$350-$I$348)*H$350</f>
        <v>-2.4927837658087895</v>
      </c>
      <c r="I349" s="38">
        <f t="shared" si="83"/>
        <v>12853</v>
      </c>
      <c r="J349" s="50">
        <f t="shared" si="84"/>
        <v>42</v>
      </c>
      <c r="K349" s="56">
        <v>-0.60180723255630209</v>
      </c>
      <c r="L349" s="56">
        <v>0.19980026626730579</v>
      </c>
      <c r="M349" s="56">
        <v>-2.3268626939354329</v>
      </c>
      <c r="N349" s="59">
        <v>-0.60180723255630209</v>
      </c>
      <c r="O349" s="59">
        <v>0.19980026626730579</v>
      </c>
      <c r="P349" s="59">
        <v>-2.3268626939354329</v>
      </c>
    </row>
    <row r="350" spans="1:16" s="42" customFormat="1">
      <c r="A350" s="45">
        <v>37195</v>
      </c>
      <c r="B350" s="49">
        <f t="shared" si="79"/>
        <v>2001</v>
      </c>
      <c r="C350" s="49">
        <f t="shared" si="80"/>
        <v>10</v>
      </c>
      <c r="D350" s="49">
        <f t="shared" si="81"/>
        <v>31</v>
      </c>
      <c r="E350" s="49">
        <f t="shared" si="82"/>
        <v>4</v>
      </c>
      <c r="F350" s="57"/>
      <c r="G350" s="57">
        <v>-1.28385680323</v>
      </c>
      <c r="H350" s="57">
        <v>-3.5825027400509999</v>
      </c>
      <c r="I350" s="49">
        <f t="shared" si="83"/>
        <v>12887</v>
      </c>
      <c r="J350" s="49">
        <f t="shared" si="84"/>
        <v>34</v>
      </c>
      <c r="K350" s="57">
        <v>-1.816397062767118</v>
      </c>
      <c r="L350" s="57">
        <v>-0.50125418235442865</v>
      </c>
      <c r="M350" s="57">
        <v>-2.0202707317519466</v>
      </c>
      <c r="N350" s="60">
        <v>-1.816397062767118</v>
      </c>
      <c r="O350" s="60">
        <v>-0.50125418235442865</v>
      </c>
      <c r="P350" s="60">
        <v>-2.0202707317519466</v>
      </c>
    </row>
    <row r="351" spans="1:16">
      <c r="A351" s="44">
        <v>37230</v>
      </c>
      <c r="B351" s="38">
        <f t="shared" si="79"/>
        <v>2001</v>
      </c>
      <c r="C351" s="38">
        <f t="shared" si="80"/>
        <v>12</v>
      </c>
      <c r="D351" s="38">
        <f t="shared" si="81"/>
        <v>5</v>
      </c>
      <c r="E351" s="38">
        <f t="shared" si="82"/>
        <v>4</v>
      </c>
      <c r="F351" s="56"/>
      <c r="G351" s="56">
        <f>($I$352-$I351)/($I$352-$I$350)*G$350+($I351-$I$350)/($I$352-$I$350)*G$352</f>
        <v>-1.2420188705091668</v>
      </c>
      <c r="H351" s="56">
        <f>($I$352-$I351)/($I$352-$I$350)*H$350+($I351-$I$350)/($I$352-$I$350)*H$352</f>
        <v>-2.6070089247855832</v>
      </c>
      <c r="I351" s="38">
        <f t="shared" si="83"/>
        <v>12922</v>
      </c>
      <c r="J351" s="50">
        <f t="shared" si="84"/>
        <v>35</v>
      </c>
      <c r="K351" s="56">
        <v>-1.9182819416773986</v>
      </c>
      <c r="L351" s="56">
        <v>-0.70246149369644661</v>
      </c>
      <c r="M351" s="56">
        <v>-1.7146158834970515</v>
      </c>
      <c r="N351" s="59">
        <v>-1.9182819416773986</v>
      </c>
      <c r="O351" s="59">
        <v>-0.70246149369644661</v>
      </c>
      <c r="P351" s="59">
        <v>-1.7146158834970515</v>
      </c>
    </row>
    <row r="352" spans="1:16" s="42" customFormat="1">
      <c r="A352" s="45">
        <v>37279</v>
      </c>
      <c r="B352" s="49">
        <f t="shared" si="79"/>
        <v>2002</v>
      </c>
      <c r="C352" s="49">
        <f t="shared" si="80"/>
        <v>1</v>
      </c>
      <c r="D352" s="49">
        <f t="shared" si="81"/>
        <v>23</v>
      </c>
      <c r="E352" s="49">
        <f t="shared" si="82"/>
        <v>1</v>
      </c>
      <c r="F352" s="57"/>
      <c r="G352" s="57">
        <v>-1.1834457647000001</v>
      </c>
      <c r="H352" s="57">
        <v>-1.241317583414</v>
      </c>
      <c r="I352" s="49">
        <f t="shared" si="83"/>
        <v>12971</v>
      </c>
      <c r="J352" s="49">
        <f t="shared" si="84"/>
        <v>49</v>
      </c>
      <c r="K352" s="57">
        <v>-1.816397062767118</v>
      </c>
      <c r="L352" s="57">
        <v>-1.5113637810048184</v>
      </c>
      <c r="M352" s="57">
        <v>-1.3085239548655481</v>
      </c>
      <c r="N352" s="60">
        <v>-1.816397062767118</v>
      </c>
      <c r="O352" s="60">
        <v>-1.5113637810048184</v>
      </c>
      <c r="P352" s="60">
        <v>-1.3085239548655481</v>
      </c>
    </row>
    <row r="353" spans="1:16">
      <c r="A353" s="44">
        <v>37328</v>
      </c>
      <c r="B353" s="38">
        <f t="shared" si="79"/>
        <v>2002</v>
      </c>
      <c r="C353" s="38">
        <f t="shared" si="80"/>
        <v>3</v>
      </c>
      <c r="D353" s="38">
        <f t="shared" si="81"/>
        <v>13</v>
      </c>
      <c r="E353" s="38">
        <f t="shared" si="82"/>
        <v>1</v>
      </c>
      <c r="F353" s="56"/>
      <c r="G353" s="56">
        <f>($I$354-$I353)/($I$354-$I$352)*G$352+($I353-$I$352)/($I$354-$I$352)*G$354</f>
        <v>-0.66970382444499998</v>
      </c>
      <c r="H353" s="56">
        <f>($I$354-$I353)/($I$354-$I$352)*H$352+($I353-$I$352)/($I$354-$I$352)*H$354</f>
        <v>-0.58595653181450003</v>
      </c>
      <c r="I353" s="38">
        <f t="shared" si="83"/>
        <v>13020</v>
      </c>
      <c r="J353" s="50">
        <f t="shared" si="84"/>
        <v>49</v>
      </c>
      <c r="K353" s="56">
        <v>-1.1060947359424949</v>
      </c>
      <c r="L353" s="56">
        <v>-1.4098924379501647</v>
      </c>
      <c r="M353" s="56">
        <v>-0.50125418235442865</v>
      </c>
      <c r="N353" s="59">
        <v>-1.1060947359424949</v>
      </c>
      <c r="O353" s="59">
        <v>-1.4098924379501647</v>
      </c>
      <c r="P353" s="59">
        <v>-0.50125418235442865</v>
      </c>
    </row>
    <row r="354" spans="1:16" s="42" customFormat="1">
      <c r="A354" s="45">
        <v>37377</v>
      </c>
      <c r="B354" s="49">
        <f t="shared" si="79"/>
        <v>2002</v>
      </c>
      <c r="C354" s="49">
        <f t="shared" si="80"/>
        <v>5</v>
      </c>
      <c r="D354" s="49">
        <f t="shared" si="81"/>
        <v>1</v>
      </c>
      <c r="E354" s="49">
        <f t="shared" si="82"/>
        <v>2</v>
      </c>
      <c r="F354" s="57"/>
      <c r="G354" s="57">
        <v>-0.15596188419000001</v>
      </c>
      <c r="H354" s="57">
        <v>6.940451978499998E-2</v>
      </c>
      <c r="I354" s="49">
        <f t="shared" si="83"/>
        <v>13069</v>
      </c>
      <c r="J354" s="49">
        <f t="shared" si="84"/>
        <v>49</v>
      </c>
      <c r="K354" s="57">
        <v>-1.5113637810048184</v>
      </c>
      <c r="L354" s="57">
        <v>-1.3085239548655481</v>
      </c>
      <c r="M354" s="57">
        <v>-1.0050335853501451</v>
      </c>
      <c r="N354" s="60">
        <v>-1.5113637810048184</v>
      </c>
      <c r="O354" s="60">
        <v>-1.3085239548655481</v>
      </c>
      <c r="P354" s="60">
        <v>-1.0050335853501451</v>
      </c>
    </row>
    <row r="355" spans="1:16">
      <c r="A355" s="44">
        <v>37427</v>
      </c>
      <c r="B355" s="38">
        <f t="shared" si="79"/>
        <v>2002</v>
      </c>
      <c r="C355" s="38">
        <f t="shared" si="80"/>
        <v>6</v>
      </c>
      <c r="D355" s="38">
        <f t="shared" si="81"/>
        <v>20</v>
      </c>
      <c r="E355" s="38">
        <f t="shared" si="82"/>
        <v>2</v>
      </c>
      <c r="F355" s="56"/>
      <c r="G355" s="56">
        <f>($I$356-$I355)/($I$356-$I$354)*G$354+($I355-$I$354)/($I$356-$I$354)*G$356</f>
        <v>-0.52702713710836735</v>
      </c>
      <c r="H355" s="56">
        <f>($I$356-$I355)/($I$356-$I$354)*H$354+($I355-$I$354)/($I$356-$I$354)*H$356</f>
        <v>-0.22522420388540815</v>
      </c>
      <c r="I355" s="38">
        <f t="shared" si="83"/>
        <v>13119</v>
      </c>
      <c r="J355" s="50">
        <f t="shared" si="84"/>
        <v>50</v>
      </c>
      <c r="K355" s="56">
        <v>-1.6129381929883644</v>
      </c>
      <c r="L355" s="56">
        <v>-1.3085239548655481</v>
      </c>
      <c r="M355" s="56">
        <v>-1.2072581234269248</v>
      </c>
      <c r="N355" s="59">
        <v>-1.6129381929883644</v>
      </c>
      <c r="O355" s="59">
        <v>-1.3085239548655481</v>
      </c>
      <c r="P355" s="59">
        <v>-1.2072581234269248</v>
      </c>
    </row>
    <row r="356" spans="1:16" s="42" customFormat="1">
      <c r="A356" s="45">
        <v>37475</v>
      </c>
      <c r="B356" s="49">
        <f t="shared" si="79"/>
        <v>2002</v>
      </c>
      <c r="C356" s="49">
        <f t="shared" si="80"/>
        <v>8</v>
      </c>
      <c r="D356" s="49">
        <f t="shared" si="81"/>
        <v>7</v>
      </c>
      <c r="E356" s="49">
        <f t="shared" si="82"/>
        <v>3</v>
      </c>
      <c r="F356" s="57"/>
      <c r="G356" s="57">
        <v>-0.88324977990999998</v>
      </c>
      <c r="H356" s="57">
        <v>-0.50806777860899999</v>
      </c>
      <c r="I356" s="49">
        <f t="shared" si="83"/>
        <v>13167</v>
      </c>
      <c r="J356" s="49">
        <f t="shared" si="84"/>
        <v>48</v>
      </c>
      <c r="K356" s="57">
        <v>-1.5113637810048184</v>
      </c>
      <c r="L356" s="57">
        <v>-1.5113637810048184</v>
      </c>
      <c r="M356" s="57">
        <v>-1.5113637810048184</v>
      </c>
      <c r="N356" s="60">
        <v>-1.5113637810048184</v>
      </c>
      <c r="O356" s="60">
        <v>-1.5113637810048184</v>
      </c>
      <c r="P356" s="60">
        <v>-1.5113637810048184</v>
      </c>
    </row>
    <row r="357" spans="1:16">
      <c r="A357" s="44">
        <v>37517</v>
      </c>
      <c r="B357" s="38">
        <f t="shared" si="79"/>
        <v>2002</v>
      </c>
      <c r="C357" s="38">
        <f t="shared" si="80"/>
        <v>9</v>
      </c>
      <c r="D357" s="38">
        <f t="shared" si="81"/>
        <v>18</v>
      </c>
      <c r="E357" s="38">
        <f t="shared" si="82"/>
        <v>3</v>
      </c>
      <c r="F357" s="56"/>
      <c r="G357" s="56">
        <f>($I$358-$I357)/($I$358-$I$356)*G$356+($I357-$I$356)/($I$358-$I$356)*G$358</f>
        <v>-0.80801099059499992</v>
      </c>
      <c r="H357" s="56">
        <f>($I$358-$I357)/($I$358-$I$356)*H$356+($I357-$I$356)/($I$358-$I$356)*H$358</f>
        <v>-0.66184486949799992</v>
      </c>
      <c r="I357" s="38">
        <f t="shared" si="83"/>
        <v>13209</v>
      </c>
      <c r="J357" s="50">
        <f t="shared" si="84"/>
        <v>42</v>
      </c>
      <c r="K357" s="56">
        <v>-1.3085239548655481</v>
      </c>
      <c r="L357" s="56">
        <v>-1.4098924379501647</v>
      </c>
      <c r="M357" s="56">
        <v>-1.5113637810048184</v>
      </c>
      <c r="N357" s="59">
        <v>-1.3085239548655481</v>
      </c>
      <c r="O357" s="59">
        <v>-1.4098924379501647</v>
      </c>
      <c r="P357" s="59">
        <v>-1.5113637810048184</v>
      </c>
    </row>
    <row r="358" spans="1:16" s="42" customFormat="1">
      <c r="A358" s="45">
        <v>37559</v>
      </c>
      <c r="B358" s="49">
        <f t="shared" si="79"/>
        <v>2002</v>
      </c>
      <c r="C358" s="49">
        <f t="shared" si="80"/>
        <v>10</v>
      </c>
      <c r="D358" s="49">
        <f t="shared" si="81"/>
        <v>30</v>
      </c>
      <c r="E358" s="49">
        <f t="shared" si="82"/>
        <v>4</v>
      </c>
      <c r="F358" s="57"/>
      <c r="G358" s="57">
        <v>-0.73277220127999998</v>
      </c>
      <c r="H358" s="57">
        <v>-0.81562196038699997</v>
      </c>
      <c r="I358" s="49">
        <f t="shared" si="83"/>
        <v>13251</v>
      </c>
      <c r="J358" s="49">
        <f t="shared" si="84"/>
        <v>42</v>
      </c>
      <c r="K358" s="57">
        <v>-1.7146158834970515</v>
      </c>
      <c r="L358" s="57">
        <v>-1.3085239548655481</v>
      </c>
      <c r="M358" s="57">
        <v>-1.9182819416773986</v>
      </c>
      <c r="N358" s="60">
        <v>-1.7146158834970515</v>
      </c>
      <c r="O358" s="60">
        <v>-1.3085239548655481</v>
      </c>
      <c r="P358" s="60">
        <v>-1.9182819416773986</v>
      </c>
    </row>
    <row r="359" spans="1:16">
      <c r="A359" s="44">
        <v>37594</v>
      </c>
      <c r="B359" s="38">
        <f t="shared" si="79"/>
        <v>2002</v>
      </c>
      <c r="C359" s="38">
        <f t="shared" si="80"/>
        <v>12</v>
      </c>
      <c r="D359" s="38">
        <f t="shared" si="81"/>
        <v>4</v>
      </c>
      <c r="E359" s="38">
        <f t="shared" si="82"/>
        <v>4</v>
      </c>
      <c r="F359" s="56"/>
      <c r="G359" s="56"/>
      <c r="H359" s="56"/>
      <c r="I359" s="38">
        <f t="shared" si="83"/>
        <v>13286</v>
      </c>
      <c r="J359" s="50">
        <f t="shared" si="84"/>
        <v>35</v>
      </c>
      <c r="K359" s="56">
        <v>-1.7146158834970515</v>
      </c>
      <c r="L359" s="56">
        <v>-1.3085239548655481</v>
      </c>
      <c r="M359" s="56">
        <v>-1.7146158834970515</v>
      </c>
      <c r="N359" s="59">
        <v>-1.7146158834970515</v>
      </c>
      <c r="O359" s="59">
        <v>-1.3085239548655481</v>
      </c>
      <c r="P359" s="59">
        <v>-1.7146158834970515</v>
      </c>
    </row>
    <row r="360" spans="1:16" s="42" customFormat="1">
      <c r="A360" s="45">
        <v>37643</v>
      </c>
      <c r="B360" s="49">
        <f t="shared" si="79"/>
        <v>2003</v>
      </c>
      <c r="C360" s="49">
        <f t="shared" si="80"/>
        <v>1</v>
      </c>
      <c r="D360" s="49">
        <f t="shared" si="81"/>
        <v>22</v>
      </c>
      <c r="E360" s="49">
        <f t="shared" si="82"/>
        <v>1</v>
      </c>
      <c r="F360" s="57"/>
      <c r="G360" s="57"/>
      <c r="H360" s="57"/>
      <c r="I360" s="49">
        <f t="shared" si="83"/>
        <v>13335</v>
      </c>
      <c r="J360" s="49">
        <f t="shared" si="84"/>
        <v>49</v>
      </c>
      <c r="K360" s="57">
        <v>-2.4292692569044587</v>
      </c>
      <c r="L360" s="57">
        <v>-2.3268626939354329</v>
      </c>
      <c r="M360" s="57">
        <v>-1.816397062767118</v>
      </c>
      <c r="N360" s="60">
        <v>-2.4292692569044587</v>
      </c>
      <c r="O360" s="60">
        <v>-2.3268626939354329</v>
      </c>
      <c r="P360" s="60">
        <v>-1.816397062767118</v>
      </c>
    </row>
    <row r="361" spans="1:16">
      <c r="A361" s="44">
        <v>37693</v>
      </c>
      <c r="B361" s="38">
        <f t="shared" si="79"/>
        <v>2003</v>
      </c>
      <c r="C361" s="38">
        <f t="shared" si="80"/>
        <v>3</v>
      </c>
      <c r="D361" s="38">
        <f t="shared" si="81"/>
        <v>13</v>
      </c>
      <c r="E361" s="38">
        <f t="shared" si="82"/>
        <v>1</v>
      </c>
      <c r="F361" s="56"/>
      <c r="G361" s="56"/>
      <c r="H361" s="56"/>
      <c r="I361" s="38">
        <f t="shared" si="83"/>
        <v>13385</v>
      </c>
      <c r="J361" s="50">
        <f t="shared" si="84"/>
        <v>50</v>
      </c>
      <c r="K361" s="56">
        <v>-2.3268626939354329</v>
      </c>
      <c r="L361" s="56">
        <v>-2.1223636451626686</v>
      </c>
      <c r="M361" s="56">
        <v>-2.0202707317519466</v>
      </c>
      <c r="N361" s="59">
        <v>-2.3268626939354329</v>
      </c>
      <c r="O361" s="59">
        <v>-2.1223636451626686</v>
      </c>
      <c r="P361" s="59">
        <v>-2.0202707317519466</v>
      </c>
    </row>
    <row r="362" spans="1:16" s="42" customFormat="1">
      <c r="A362" s="45">
        <v>37741</v>
      </c>
      <c r="B362" s="49">
        <f t="shared" si="79"/>
        <v>2003</v>
      </c>
      <c r="C362" s="49">
        <f t="shared" si="80"/>
        <v>4</v>
      </c>
      <c r="D362" s="49">
        <f t="shared" si="81"/>
        <v>30</v>
      </c>
      <c r="E362" s="49">
        <f t="shared" si="82"/>
        <v>2</v>
      </c>
      <c r="F362" s="57"/>
      <c r="G362" s="57"/>
      <c r="H362" s="57"/>
      <c r="I362" s="49">
        <f t="shared" si="83"/>
        <v>13433</v>
      </c>
      <c r="J362" s="49">
        <f t="shared" si="84"/>
        <v>48</v>
      </c>
      <c r="K362" s="57">
        <v>-2.6343975339601977</v>
      </c>
      <c r="L362" s="57">
        <v>-2.3268626939354329</v>
      </c>
      <c r="M362" s="57">
        <v>-1.9182819416773986</v>
      </c>
      <c r="N362" s="60">
        <v>-2.6343975339601977</v>
      </c>
      <c r="O362" s="60">
        <v>-2.3268626939354329</v>
      </c>
      <c r="P362" s="60">
        <v>-1.9182819416773986</v>
      </c>
    </row>
    <row r="363" spans="1:16">
      <c r="A363" s="44">
        <v>37790</v>
      </c>
      <c r="B363" s="38">
        <f t="shared" si="79"/>
        <v>2003</v>
      </c>
      <c r="C363" s="38">
        <f t="shared" si="80"/>
        <v>6</v>
      </c>
      <c r="D363" s="38">
        <f t="shared" si="81"/>
        <v>18</v>
      </c>
      <c r="E363" s="38">
        <f t="shared" si="82"/>
        <v>2</v>
      </c>
      <c r="F363" s="56"/>
      <c r="G363" s="56"/>
      <c r="H363" s="56"/>
      <c r="I363" s="38">
        <f t="shared" si="83"/>
        <v>13482</v>
      </c>
      <c r="J363" s="50">
        <f t="shared" si="84"/>
        <v>49</v>
      </c>
      <c r="K363" s="56">
        <v>-2.7371196796132016</v>
      </c>
      <c r="L363" s="56">
        <v>-2.3268626939354329</v>
      </c>
      <c r="M363" s="56">
        <v>-1.7146158834970515</v>
      </c>
      <c r="N363" s="59">
        <v>-2.7371196796132016</v>
      </c>
      <c r="O363" s="59">
        <v>-2.3268626939354329</v>
      </c>
      <c r="P363" s="59">
        <v>-1.7146158834970515</v>
      </c>
    </row>
    <row r="364" spans="1:16" s="42" customFormat="1">
      <c r="A364" s="45">
        <v>37839</v>
      </c>
      <c r="B364" s="49">
        <f t="shared" si="79"/>
        <v>2003</v>
      </c>
      <c r="C364" s="49">
        <f t="shared" si="80"/>
        <v>8</v>
      </c>
      <c r="D364" s="49">
        <f t="shared" si="81"/>
        <v>6</v>
      </c>
      <c r="E364" s="49">
        <f t="shared" si="82"/>
        <v>3</v>
      </c>
      <c r="F364" s="57"/>
      <c r="G364" s="57"/>
      <c r="H364" s="57"/>
      <c r="I364" s="49">
        <f t="shared" si="83"/>
        <v>13531</v>
      </c>
      <c r="J364" s="49">
        <f t="shared" si="84"/>
        <v>49</v>
      </c>
      <c r="K364" s="57">
        <v>-2.4292692569044587</v>
      </c>
      <c r="L364" s="57">
        <v>-2.53178079842899</v>
      </c>
      <c r="M364" s="57">
        <v>-1.4098924379501647</v>
      </c>
      <c r="N364" s="60">
        <v>-2.4292692569044587</v>
      </c>
      <c r="O364" s="60">
        <v>-2.53178079842899</v>
      </c>
      <c r="P364" s="60">
        <v>-1.4098924379501647</v>
      </c>
    </row>
    <row r="365" spans="1:16">
      <c r="A365" s="44">
        <v>37874</v>
      </c>
      <c r="B365" s="38">
        <f t="shared" si="79"/>
        <v>2003</v>
      </c>
      <c r="C365" s="38">
        <f t="shared" si="80"/>
        <v>9</v>
      </c>
      <c r="D365" s="38">
        <f t="shared" si="81"/>
        <v>10</v>
      </c>
      <c r="E365" s="38">
        <f t="shared" si="82"/>
        <v>3</v>
      </c>
      <c r="F365" s="56"/>
      <c r="G365" s="56"/>
      <c r="H365" s="56"/>
      <c r="I365" s="38">
        <f t="shared" si="83"/>
        <v>13566</v>
      </c>
      <c r="J365" s="50">
        <f t="shared" si="84"/>
        <v>35</v>
      </c>
      <c r="K365" s="56">
        <v>-2.7371196796132016</v>
      </c>
      <c r="L365" s="56">
        <v>-2.9428810690812166</v>
      </c>
      <c r="M365" s="56">
        <v>-1.6129381929883644</v>
      </c>
      <c r="N365" s="59">
        <v>-2.7371196796132016</v>
      </c>
      <c r="O365" s="59">
        <v>-2.9428810690812166</v>
      </c>
      <c r="P365" s="59">
        <v>-1.6129381929883644</v>
      </c>
    </row>
    <row r="366" spans="1:16" s="42" customFormat="1">
      <c r="A366" s="45">
        <v>37916</v>
      </c>
      <c r="B366" s="49">
        <f t="shared" si="79"/>
        <v>2003</v>
      </c>
      <c r="C366" s="49">
        <f t="shared" si="80"/>
        <v>10</v>
      </c>
      <c r="D366" s="49">
        <f t="shared" si="81"/>
        <v>22</v>
      </c>
      <c r="E366" s="49">
        <f t="shared" si="82"/>
        <v>4</v>
      </c>
      <c r="F366" s="57"/>
      <c r="G366" s="57"/>
      <c r="H366" s="57"/>
      <c r="I366" s="49">
        <f t="shared" si="83"/>
        <v>13608</v>
      </c>
      <c r="J366" s="49">
        <f t="shared" si="84"/>
        <v>42</v>
      </c>
      <c r="K366" s="57">
        <v>-2.0202707317519466</v>
      </c>
      <c r="L366" s="57">
        <v>-2.2245608947319737</v>
      </c>
      <c r="M366" s="57">
        <v>-0.80321716972642665</v>
      </c>
      <c r="N366" s="60">
        <v>-2.0202707317519466</v>
      </c>
      <c r="O366" s="60">
        <v>-2.2245608947319737</v>
      </c>
      <c r="P366" s="60">
        <v>-0.80321716972642665</v>
      </c>
    </row>
    <row r="367" spans="1:16">
      <c r="A367" s="44">
        <v>37958</v>
      </c>
      <c r="B367" s="38">
        <f t="shared" si="79"/>
        <v>2003</v>
      </c>
      <c r="C367" s="38">
        <f t="shared" si="80"/>
        <v>12</v>
      </c>
      <c r="D367" s="38">
        <f t="shared" si="81"/>
        <v>3</v>
      </c>
      <c r="E367" s="38">
        <f t="shared" si="82"/>
        <v>4</v>
      </c>
      <c r="F367" s="56"/>
      <c r="G367" s="56"/>
      <c r="H367" s="56"/>
      <c r="I367" s="38">
        <f t="shared" si="83"/>
        <v>13650</v>
      </c>
      <c r="J367" s="50">
        <f t="shared" si="84"/>
        <v>42</v>
      </c>
      <c r="K367" s="56">
        <v>-1.9182819416773986</v>
      </c>
      <c r="L367" s="56">
        <v>-2.1223636451626686</v>
      </c>
      <c r="M367" s="56">
        <v>-0.60180723255630209</v>
      </c>
      <c r="N367" s="59">
        <v>-1.9182819416773986</v>
      </c>
      <c r="O367" s="59">
        <v>-2.1223636451626686</v>
      </c>
      <c r="P367" s="59">
        <v>-0.60180723255630209</v>
      </c>
    </row>
    <row r="368" spans="1:16" s="42" customFormat="1">
      <c r="A368" s="45">
        <v>38007</v>
      </c>
      <c r="B368" s="49">
        <f t="shared" si="79"/>
        <v>2004</v>
      </c>
      <c r="C368" s="49">
        <f t="shared" si="80"/>
        <v>1</v>
      </c>
      <c r="D368" s="49">
        <f t="shared" si="81"/>
        <v>21</v>
      </c>
      <c r="E368" s="49">
        <f t="shared" si="82"/>
        <v>1</v>
      </c>
      <c r="F368" s="57"/>
      <c r="G368" s="57"/>
      <c r="H368" s="57"/>
      <c r="I368" s="49">
        <f t="shared" si="83"/>
        <v>13699</v>
      </c>
      <c r="J368" s="49">
        <f t="shared" si="84"/>
        <v>49</v>
      </c>
      <c r="K368" s="57"/>
      <c r="L368" s="57"/>
      <c r="M368" s="57"/>
      <c r="N368" s="60"/>
      <c r="O368" s="60"/>
      <c r="P368" s="60"/>
    </row>
    <row r="369" spans="1:16">
      <c r="A369" s="44">
        <v>38057</v>
      </c>
      <c r="B369" s="38">
        <f t="shared" si="79"/>
        <v>2004</v>
      </c>
      <c r="C369" s="38">
        <f t="shared" si="80"/>
        <v>3</v>
      </c>
      <c r="D369" s="38">
        <f t="shared" si="81"/>
        <v>11</v>
      </c>
      <c r="E369" s="38">
        <f t="shared" si="82"/>
        <v>1</v>
      </c>
      <c r="F369" s="56"/>
      <c r="G369" s="56"/>
      <c r="H369" s="56"/>
      <c r="I369" s="38">
        <f t="shared" si="83"/>
        <v>13749</v>
      </c>
      <c r="J369" s="50">
        <f t="shared" si="84"/>
        <v>50</v>
      </c>
      <c r="K369" s="56"/>
      <c r="L369" s="56"/>
      <c r="M369" s="56"/>
      <c r="N369" s="59"/>
      <c r="O369" s="59"/>
      <c r="P369" s="59"/>
    </row>
    <row r="370" spans="1:16" s="42" customFormat="1">
      <c r="A370" s="45">
        <v>38105</v>
      </c>
      <c r="B370" s="49">
        <f t="shared" si="79"/>
        <v>2004</v>
      </c>
      <c r="C370" s="49">
        <f t="shared" si="80"/>
        <v>4</v>
      </c>
      <c r="D370" s="49">
        <f t="shared" si="81"/>
        <v>28</v>
      </c>
      <c r="E370" s="49">
        <f t="shared" si="82"/>
        <v>2</v>
      </c>
      <c r="F370" s="57"/>
      <c r="G370" s="57"/>
      <c r="H370" s="57"/>
      <c r="I370" s="49">
        <f t="shared" si="83"/>
        <v>13797</v>
      </c>
      <c r="J370" s="49">
        <f t="shared" si="84"/>
        <v>48</v>
      </c>
      <c r="K370" s="57"/>
      <c r="L370" s="57"/>
      <c r="M370" s="57"/>
      <c r="N370" s="60"/>
      <c r="O370" s="60"/>
      <c r="P370" s="60"/>
    </row>
    <row r="371" spans="1:16">
      <c r="A371" s="44">
        <v>38161</v>
      </c>
      <c r="B371" s="38">
        <f t="shared" si="79"/>
        <v>2004</v>
      </c>
      <c r="C371" s="38">
        <f t="shared" si="80"/>
        <v>6</v>
      </c>
      <c r="D371" s="38">
        <f t="shared" si="81"/>
        <v>23</v>
      </c>
      <c r="E371" s="38">
        <f t="shared" si="82"/>
        <v>2</v>
      </c>
      <c r="F371" s="56"/>
      <c r="G371" s="56"/>
      <c r="H371" s="56"/>
      <c r="I371" s="38">
        <f t="shared" si="83"/>
        <v>13853</v>
      </c>
      <c r="J371" s="50">
        <f t="shared" si="84"/>
        <v>56</v>
      </c>
      <c r="K371" s="56"/>
      <c r="L371" s="56"/>
      <c r="M371" s="56"/>
      <c r="N371" s="59"/>
      <c r="O371" s="59"/>
      <c r="P371" s="59"/>
    </row>
    <row r="372" spans="1:16" s="42" customFormat="1">
      <c r="A372" s="45">
        <v>38204</v>
      </c>
      <c r="B372" s="49">
        <f t="shared" si="79"/>
        <v>2004</v>
      </c>
      <c r="C372" s="49">
        <f t="shared" si="80"/>
        <v>8</v>
      </c>
      <c r="D372" s="49">
        <f t="shared" si="81"/>
        <v>5</v>
      </c>
      <c r="E372" s="49">
        <f t="shared" si="82"/>
        <v>3</v>
      </c>
      <c r="F372" s="57"/>
      <c r="G372" s="57"/>
      <c r="H372" s="57"/>
      <c r="I372" s="49">
        <f t="shared" si="83"/>
        <v>13896</v>
      </c>
      <c r="J372" s="49">
        <f t="shared" si="84"/>
        <v>43</v>
      </c>
      <c r="K372" s="57"/>
      <c r="L372" s="57"/>
      <c r="M372" s="57"/>
      <c r="N372" s="60"/>
      <c r="O372" s="60"/>
      <c r="P372" s="60"/>
    </row>
    <row r="373" spans="1:16">
      <c r="A373" s="44">
        <v>38245</v>
      </c>
      <c r="B373" s="38">
        <f t="shared" si="79"/>
        <v>2004</v>
      </c>
      <c r="C373" s="38">
        <f t="shared" si="80"/>
        <v>9</v>
      </c>
      <c r="D373" s="38">
        <f t="shared" si="81"/>
        <v>15</v>
      </c>
      <c r="E373" s="38">
        <f t="shared" si="82"/>
        <v>3</v>
      </c>
      <c r="F373" s="56"/>
      <c r="G373" s="56"/>
      <c r="H373" s="56"/>
      <c r="I373" s="38">
        <f t="shared" si="83"/>
        <v>13937</v>
      </c>
      <c r="J373" s="50">
        <f t="shared" si="84"/>
        <v>41</v>
      </c>
      <c r="K373" s="56"/>
      <c r="L373" s="56"/>
      <c r="M373" s="56"/>
      <c r="N373" s="59"/>
      <c r="O373" s="59"/>
      <c r="P373" s="59"/>
    </row>
    <row r="374" spans="1:16" s="42" customFormat="1">
      <c r="A374" s="45">
        <v>38294</v>
      </c>
      <c r="B374" s="49">
        <f t="shared" si="79"/>
        <v>2004</v>
      </c>
      <c r="C374" s="49">
        <f t="shared" si="80"/>
        <v>11</v>
      </c>
      <c r="D374" s="49">
        <f t="shared" si="81"/>
        <v>3</v>
      </c>
      <c r="E374" s="49">
        <f t="shared" si="82"/>
        <v>4</v>
      </c>
      <c r="F374" s="57"/>
      <c r="G374" s="57"/>
      <c r="H374" s="57"/>
      <c r="I374" s="49">
        <f t="shared" si="83"/>
        <v>13986</v>
      </c>
      <c r="J374" s="49">
        <f t="shared" si="84"/>
        <v>49</v>
      </c>
      <c r="K374" s="57"/>
      <c r="L374" s="57"/>
      <c r="M374" s="57"/>
      <c r="N374" s="60"/>
      <c r="O374" s="60"/>
      <c r="P374" s="60"/>
    </row>
    <row r="375" spans="1:16">
      <c r="A375" s="44">
        <v>38329</v>
      </c>
      <c r="B375" s="38">
        <f t="shared" si="79"/>
        <v>2004</v>
      </c>
      <c r="C375" s="38">
        <f t="shared" si="80"/>
        <v>12</v>
      </c>
      <c r="D375" s="38">
        <f t="shared" si="81"/>
        <v>8</v>
      </c>
      <c r="E375" s="38">
        <f t="shared" si="82"/>
        <v>4</v>
      </c>
      <c r="F375" s="56"/>
      <c r="G375" s="56"/>
      <c r="H375" s="56"/>
      <c r="I375" s="38">
        <f t="shared" si="83"/>
        <v>14021</v>
      </c>
      <c r="J375" s="50">
        <f t="shared" si="84"/>
        <v>35</v>
      </c>
      <c r="K375" s="56"/>
      <c r="L375" s="56"/>
      <c r="M375" s="56"/>
      <c r="N375" s="59"/>
      <c r="O375" s="59"/>
      <c r="P375" s="59"/>
    </row>
    <row r="376" spans="1:16" s="42" customFormat="1">
      <c r="A376" s="45">
        <v>38378</v>
      </c>
      <c r="B376" s="49">
        <f t="shared" si="79"/>
        <v>2005</v>
      </c>
      <c r="C376" s="49">
        <f t="shared" si="80"/>
        <v>1</v>
      </c>
      <c r="D376" s="49">
        <f t="shared" si="81"/>
        <v>26</v>
      </c>
      <c r="E376" s="49">
        <f t="shared" si="82"/>
        <v>1</v>
      </c>
      <c r="F376" s="57"/>
      <c r="G376" s="57"/>
      <c r="H376" s="57"/>
      <c r="I376" s="49">
        <f t="shared" si="83"/>
        <v>14070</v>
      </c>
      <c r="J376" s="49">
        <f t="shared" si="84"/>
        <v>49</v>
      </c>
      <c r="K376" s="57"/>
      <c r="L376" s="57"/>
      <c r="M376" s="57"/>
      <c r="N376" s="60"/>
      <c r="O376" s="60"/>
      <c r="P376" s="60"/>
    </row>
    <row r="377" spans="1:16">
      <c r="A377" s="44">
        <v>38427</v>
      </c>
      <c r="B377" s="38">
        <f t="shared" si="79"/>
        <v>2005</v>
      </c>
      <c r="C377" s="38">
        <f t="shared" si="80"/>
        <v>3</v>
      </c>
      <c r="D377" s="38">
        <f t="shared" si="81"/>
        <v>16</v>
      </c>
      <c r="E377" s="38">
        <f t="shared" si="82"/>
        <v>1</v>
      </c>
      <c r="F377" s="56"/>
      <c r="G377" s="56"/>
      <c r="H377" s="56"/>
      <c r="I377" s="38">
        <f t="shared" si="83"/>
        <v>14119</v>
      </c>
      <c r="J377" s="50">
        <f t="shared" si="84"/>
        <v>49</v>
      </c>
      <c r="K377" s="56"/>
      <c r="L377" s="56"/>
      <c r="M377" s="56"/>
      <c r="N377" s="59"/>
      <c r="O377" s="59"/>
      <c r="P377" s="59"/>
    </row>
    <row r="378" spans="1:16" s="42" customFormat="1">
      <c r="A378" s="45">
        <v>38470</v>
      </c>
      <c r="B378" s="49">
        <f t="shared" si="79"/>
        <v>2005</v>
      </c>
      <c r="C378" s="49">
        <f t="shared" si="80"/>
        <v>4</v>
      </c>
      <c r="D378" s="49">
        <f t="shared" si="81"/>
        <v>28</v>
      </c>
      <c r="E378" s="49">
        <f t="shared" si="82"/>
        <v>2</v>
      </c>
      <c r="F378" s="57"/>
      <c r="G378" s="57"/>
      <c r="H378" s="57"/>
      <c r="I378" s="49">
        <f t="shared" si="83"/>
        <v>14162</v>
      </c>
      <c r="J378" s="49">
        <f t="shared" si="84"/>
        <v>43</v>
      </c>
      <c r="K378" s="57"/>
      <c r="L378" s="57"/>
      <c r="M378" s="57"/>
      <c r="N378" s="60"/>
      <c r="O378" s="60"/>
      <c r="P378" s="60"/>
    </row>
    <row r="379" spans="1:16">
      <c r="A379" s="44">
        <v>38525</v>
      </c>
      <c r="B379" s="38">
        <f t="shared" si="79"/>
        <v>2005</v>
      </c>
      <c r="C379" s="38">
        <f t="shared" si="80"/>
        <v>6</v>
      </c>
      <c r="D379" s="38">
        <f t="shared" si="81"/>
        <v>22</v>
      </c>
      <c r="E379" s="38">
        <f t="shared" si="82"/>
        <v>2</v>
      </c>
      <c r="F379" s="56"/>
      <c r="G379" s="56"/>
      <c r="H379" s="56"/>
      <c r="I379" s="38">
        <f t="shared" si="83"/>
        <v>14217</v>
      </c>
      <c r="J379" s="50">
        <f t="shared" si="84"/>
        <v>55</v>
      </c>
      <c r="K379" s="56"/>
      <c r="L379" s="56"/>
      <c r="M379" s="56"/>
      <c r="N379" s="59"/>
      <c r="O379" s="59"/>
      <c r="P379" s="59"/>
    </row>
    <row r="380" spans="1:16" s="42" customFormat="1">
      <c r="A380" s="45">
        <v>38568</v>
      </c>
      <c r="B380" s="49">
        <f t="shared" si="79"/>
        <v>2005</v>
      </c>
      <c r="C380" s="49">
        <f t="shared" si="80"/>
        <v>8</v>
      </c>
      <c r="D380" s="49">
        <f t="shared" si="81"/>
        <v>4</v>
      </c>
      <c r="E380" s="49">
        <f t="shared" si="82"/>
        <v>3</v>
      </c>
      <c r="F380" s="57"/>
      <c r="G380" s="57"/>
      <c r="H380" s="57"/>
      <c r="I380" s="49">
        <f t="shared" si="83"/>
        <v>14260</v>
      </c>
      <c r="J380" s="49">
        <f t="shared" si="84"/>
        <v>43</v>
      </c>
      <c r="K380" s="57"/>
      <c r="L380" s="57"/>
      <c r="M380" s="57"/>
      <c r="N380" s="60"/>
      <c r="O380" s="60"/>
      <c r="P380" s="60"/>
    </row>
    <row r="381" spans="1:16">
      <c r="A381" s="44">
        <v>38609</v>
      </c>
      <c r="B381" s="38">
        <f t="shared" si="79"/>
        <v>2005</v>
      </c>
      <c r="C381" s="38">
        <f t="shared" si="80"/>
        <v>9</v>
      </c>
      <c r="D381" s="38">
        <f t="shared" si="81"/>
        <v>14</v>
      </c>
      <c r="E381" s="38">
        <f t="shared" si="82"/>
        <v>3</v>
      </c>
      <c r="F381" s="56"/>
      <c r="G381" s="56"/>
      <c r="H381" s="56"/>
      <c r="I381" s="38">
        <f t="shared" si="83"/>
        <v>14301</v>
      </c>
      <c r="J381" s="50">
        <f t="shared" si="84"/>
        <v>41</v>
      </c>
      <c r="K381" s="56"/>
      <c r="L381" s="56"/>
      <c r="M381" s="56"/>
      <c r="N381" s="59"/>
      <c r="O381" s="59"/>
      <c r="P381" s="59"/>
    </row>
    <row r="382" spans="1:16" s="42" customFormat="1">
      <c r="A382" s="45">
        <v>38651</v>
      </c>
      <c r="B382" s="49">
        <f t="shared" si="79"/>
        <v>2005</v>
      </c>
      <c r="C382" s="49">
        <f t="shared" si="80"/>
        <v>10</v>
      </c>
      <c r="D382" s="49">
        <f t="shared" si="81"/>
        <v>26</v>
      </c>
      <c r="E382" s="49">
        <f t="shared" si="82"/>
        <v>4</v>
      </c>
      <c r="F382" s="57"/>
      <c r="G382" s="57"/>
      <c r="H382" s="57"/>
      <c r="I382" s="49">
        <f t="shared" si="83"/>
        <v>14343</v>
      </c>
      <c r="J382" s="49">
        <f t="shared" si="84"/>
        <v>42</v>
      </c>
      <c r="K382" s="57"/>
      <c r="L382" s="57"/>
      <c r="M382" s="57"/>
      <c r="N382" s="60"/>
      <c r="O382" s="60"/>
      <c r="P382" s="60"/>
    </row>
    <row r="383" spans="1:16">
      <c r="A383" s="44">
        <v>38693</v>
      </c>
      <c r="B383" s="38">
        <f t="shared" si="79"/>
        <v>2005</v>
      </c>
      <c r="C383" s="38">
        <f t="shared" si="80"/>
        <v>12</v>
      </c>
      <c r="D383" s="38">
        <f t="shared" si="81"/>
        <v>7</v>
      </c>
      <c r="E383" s="38">
        <f t="shared" si="82"/>
        <v>4</v>
      </c>
      <c r="F383" s="56"/>
      <c r="G383" s="56"/>
      <c r="H383" s="56"/>
      <c r="I383" s="38">
        <f t="shared" si="83"/>
        <v>14385</v>
      </c>
      <c r="J383" s="50">
        <f t="shared" si="84"/>
        <v>42</v>
      </c>
      <c r="K383" s="56"/>
      <c r="L383" s="56"/>
      <c r="M383" s="56"/>
      <c r="N383" s="59"/>
      <c r="O383" s="59"/>
      <c r="P383" s="59"/>
    </row>
    <row r="384" spans="1:16" s="42" customFormat="1">
      <c r="A384" s="45">
        <v>38742</v>
      </c>
      <c r="B384" s="49">
        <f t="shared" si="79"/>
        <v>2006</v>
      </c>
      <c r="C384" s="49">
        <f t="shared" si="80"/>
        <v>1</v>
      </c>
      <c r="D384" s="49">
        <f t="shared" si="81"/>
        <v>25</v>
      </c>
      <c r="E384" s="49">
        <f t="shared" si="82"/>
        <v>1</v>
      </c>
      <c r="F384" s="57"/>
      <c r="G384" s="57"/>
      <c r="H384" s="57"/>
      <c r="I384" s="49">
        <f t="shared" si="83"/>
        <v>14434</v>
      </c>
      <c r="J384" s="49">
        <f t="shared" si="84"/>
        <v>49</v>
      </c>
      <c r="K384" s="57"/>
      <c r="L384" s="57"/>
      <c r="M384" s="57"/>
      <c r="N384" s="60"/>
      <c r="O384" s="60"/>
      <c r="P384" s="60"/>
    </row>
    <row r="385" spans="1:16">
      <c r="A385" s="44">
        <v>38798</v>
      </c>
      <c r="B385" s="38">
        <f t="shared" si="79"/>
        <v>2006</v>
      </c>
      <c r="C385" s="38">
        <f t="shared" si="80"/>
        <v>3</v>
      </c>
      <c r="D385" s="38">
        <f t="shared" si="81"/>
        <v>22</v>
      </c>
      <c r="E385" s="38">
        <f t="shared" si="82"/>
        <v>1</v>
      </c>
      <c r="F385" s="56"/>
      <c r="G385" s="56"/>
      <c r="H385" s="56"/>
      <c r="I385" s="38">
        <f t="shared" si="83"/>
        <v>14490</v>
      </c>
      <c r="J385" s="50">
        <f t="shared" si="84"/>
        <v>56</v>
      </c>
      <c r="K385" s="56"/>
      <c r="L385" s="56"/>
      <c r="M385" s="56"/>
      <c r="N385" s="59"/>
      <c r="O385" s="59"/>
      <c r="P385" s="59"/>
    </row>
    <row r="386" spans="1:16" s="42" customFormat="1">
      <c r="A386" s="45">
        <v>38840</v>
      </c>
      <c r="B386" s="49">
        <f t="shared" si="79"/>
        <v>2006</v>
      </c>
      <c r="C386" s="49">
        <f t="shared" si="80"/>
        <v>5</v>
      </c>
      <c r="D386" s="49">
        <f t="shared" si="81"/>
        <v>3</v>
      </c>
      <c r="E386" s="49">
        <f t="shared" si="82"/>
        <v>2</v>
      </c>
      <c r="F386" s="57"/>
      <c r="G386" s="57"/>
      <c r="H386" s="57"/>
      <c r="I386" s="49">
        <f t="shared" si="83"/>
        <v>14532</v>
      </c>
      <c r="J386" s="49">
        <f t="shared" si="84"/>
        <v>42</v>
      </c>
      <c r="K386" s="57"/>
      <c r="L386" s="57"/>
      <c r="M386" s="57"/>
      <c r="N386" s="60"/>
      <c r="O386" s="60"/>
      <c r="P386" s="60"/>
    </row>
    <row r="387" spans="1:16">
      <c r="A387" s="44">
        <v>38889</v>
      </c>
      <c r="B387" s="38">
        <f t="shared" si="79"/>
        <v>2006</v>
      </c>
      <c r="C387" s="38">
        <f t="shared" si="80"/>
        <v>6</v>
      </c>
      <c r="D387" s="38">
        <f t="shared" si="81"/>
        <v>21</v>
      </c>
      <c r="E387" s="38">
        <f t="shared" si="82"/>
        <v>2</v>
      </c>
      <c r="F387" s="56"/>
      <c r="G387" s="56"/>
      <c r="H387" s="56"/>
      <c r="I387" s="38">
        <f t="shared" si="83"/>
        <v>14581</v>
      </c>
      <c r="J387" s="50">
        <f t="shared" si="84"/>
        <v>49</v>
      </c>
      <c r="K387" s="56"/>
      <c r="L387" s="56"/>
      <c r="M387" s="56"/>
      <c r="N387" s="59"/>
      <c r="O387" s="59"/>
      <c r="P387" s="59"/>
    </row>
    <row r="388" spans="1:16" s="42" customFormat="1">
      <c r="A388" s="45">
        <v>38932</v>
      </c>
      <c r="B388" s="49">
        <f>YEAR(A388)</f>
        <v>2006</v>
      </c>
      <c r="C388" s="49">
        <f>MONTH(A388)</f>
        <v>8</v>
      </c>
      <c r="D388" s="49">
        <f>DAY(A388)</f>
        <v>3</v>
      </c>
      <c r="E388" s="49">
        <f>IF(AND(C388&gt;0,C388&lt;4),1,IF(AND(C388&gt;3,C388&lt;7),2,IF(AND(C388&gt;6,C388&lt;10),3,4)))</f>
        <v>3</v>
      </c>
      <c r="F388" s="57"/>
      <c r="G388" s="57"/>
      <c r="H388" s="57"/>
      <c r="I388" s="49">
        <f t="shared" si="83"/>
        <v>14624</v>
      </c>
      <c r="J388" s="49">
        <f t="shared" si="84"/>
        <v>43</v>
      </c>
      <c r="K388" s="57"/>
      <c r="L388" s="57"/>
      <c r="M388" s="57"/>
      <c r="N388" s="60"/>
      <c r="O388" s="60"/>
      <c r="P388" s="60"/>
    </row>
    <row r="389" spans="1:16">
      <c r="A389" s="44">
        <v>38973</v>
      </c>
      <c r="B389" s="38">
        <f>YEAR(A389)</f>
        <v>2006</v>
      </c>
      <c r="C389" s="38">
        <f>MONTH(A389)</f>
        <v>9</v>
      </c>
      <c r="D389" s="38">
        <f>DAY(A389)</f>
        <v>13</v>
      </c>
      <c r="E389" s="38">
        <f>IF(AND(C389&gt;0,C389&lt;4),1,IF(AND(C389&gt;3,C389&lt;7),2,IF(AND(C389&gt;6,C389&lt;10),3,4)))</f>
        <v>3</v>
      </c>
      <c r="F389" s="56"/>
      <c r="G389" s="56"/>
      <c r="H389" s="56"/>
      <c r="I389" s="38">
        <f>SUM(I388,J389)</f>
        <v>14665</v>
      </c>
      <c r="J389" s="50">
        <f>A389-A388</f>
        <v>41</v>
      </c>
      <c r="K389" s="56"/>
      <c r="L389" s="56"/>
      <c r="M389" s="56"/>
      <c r="N389" s="59"/>
      <c r="O389" s="59"/>
      <c r="P389" s="59"/>
    </row>
    <row r="390" spans="1:16" s="42" customFormat="1">
      <c r="A390" s="45">
        <v>39008</v>
      </c>
      <c r="B390" s="49">
        <f>YEAR(A390)</f>
        <v>2006</v>
      </c>
      <c r="C390" s="49">
        <f>MONTH(A390)</f>
        <v>10</v>
      </c>
      <c r="D390" s="49">
        <f>DAY(A390)</f>
        <v>18</v>
      </c>
      <c r="E390" s="49">
        <f>IF(AND(C390&gt;0,C390&lt;4),1,IF(AND(C390&gt;3,C390&lt;7),2,IF(AND(C390&gt;6,C390&lt;10),3,4)))</f>
        <v>4</v>
      </c>
      <c r="F390" s="57"/>
      <c r="G390" s="57"/>
      <c r="H390" s="57"/>
      <c r="I390" s="49">
        <f>SUM(I389,J390)</f>
        <v>14700</v>
      </c>
      <c r="J390" s="49">
        <f>A390-A389</f>
        <v>35</v>
      </c>
      <c r="K390" s="57"/>
      <c r="L390" s="57"/>
      <c r="M390" s="57"/>
      <c r="N390" s="60"/>
      <c r="O390" s="60"/>
      <c r="P390" s="60"/>
    </row>
    <row r="391" spans="1:16">
      <c r="A391" s="44">
        <v>39057</v>
      </c>
      <c r="B391" s="38">
        <f>YEAR(A391)</f>
        <v>2006</v>
      </c>
      <c r="C391" s="38">
        <f>MONTH(A391)</f>
        <v>12</v>
      </c>
      <c r="D391" s="38">
        <f>DAY(A391)</f>
        <v>6</v>
      </c>
      <c r="E391" s="38">
        <f>IF(AND(C391&gt;0,C391&lt;4),1,IF(AND(C391&gt;3,C391&lt;7),2,IF(AND(C391&gt;6,C391&lt;10),3,4)))</f>
        <v>4</v>
      </c>
      <c r="F391" s="56"/>
      <c r="G391" s="56"/>
      <c r="H391" s="56"/>
      <c r="I391" s="38">
        <f>SUM(I390,J391)</f>
        <v>14749</v>
      </c>
      <c r="J391" s="50">
        <f>A391-A390</f>
        <v>49</v>
      </c>
      <c r="K391" s="56"/>
      <c r="L391" s="56"/>
      <c r="M391" s="56"/>
      <c r="N391" s="59"/>
      <c r="O391" s="59"/>
      <c r="P391" s="59"/>
    </row>
    <row r="392" spans="1:16" s="42" customFormat="1">
      <c r="A392" s="45">
        <v>39106</v>
      </c>
      <c r="B392" s="49">
        <f>YEAR(A392)</f>
        <v>2007</v>
      </c>
      <c r="C392" s="49">
        <f>MONTH(A392)</f>
        <v>1</v>
      </c>
      <c r="D392" s="49">
        <f>DAY(A392)</f>
        <v>24</v>
      </c>
      <c r="E392" s="49">
        <f>IF(AND(C392&gt;0,C392&lt;4),1,IF(AND(C392&gt;3,C392&lt;7),2,IF(AND(C392&gt;6,C392&lt;10),3,4)))</f>
        <v>1</v>
      </c>
      <c r="F392" s="57"/>
      <c r="G392" s="57"/>
      <c r="H392" s="57"/>
      <c r="I392" s="49">
        <f>SUM(I391,J392)</f>
        <v>14798</v>
      </c>
      <c r="J392" s="49">
        <f>A392-A391</f>
        <v>49</v>
      </c>
      <c r="K392" s="57"/>
      <c r="L392" s="57"/>
      <c r="M392" s="57"/>
      <c r="N392" s="60"/>
      <c r="O392" s="60"/>
      <c r="P392" s="60"/>
    </row>
  </sheetData>
  <mergeCells count="3">
    <mergeCell ref="F1:H1"/>
    <mergeCell ref="K1:M1"/>
    <mergeCell ref="N1:P1"/>
  </mergeCells>
  <phoneticPr fontId="2" type="noConversion"/>
  <pageMargins left="0.75" right="0.75" top="1" bottom="1" header="0.5" footer="0.5"/>
  <pageSetup orientation="portrait" horizontalDpi="300" verticalDpi="0" copies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workbookViewId="0">
      <selection activeCell="H32" sqref="H32"/>
    </sheetView>
  </sheetViews>
  <sheetFormatPr defaultRowHeight="12.75"/>
  <cols>
    <col min="1" max="1" width="11.140625" customWidth="1"/>
    <col min="11" max="11" width="9.85546875" customWidth="1"/>
    <col min="12" max="12" width="8.7109375" customWidth="1"/>
    <col min="15" max="15" width="11.42578125" customWidth="1"/>
    <col min="18" max="18" width="11.5703125" customWidth="1"/>
  </cols>
  <sheetData>
    <row r="1" spans="1:17">
      <c r="A1" s="64" t="s">
        <v>1203</v>
      </c>
      <c r="B1" s="64"/>
      <c r="C1" s="64"/>
      <c r="D1" s="64"/>
      <c r="L1" s="65" t="s">
        <v>1204</v>
      </c>
      <c r="M1" s="65"/>
      <c r="N1" s="65"/>
      <c r="O1" s="65" t="s">
        <v>762</v>
      </c>
      <c r="P1" s="65"/>
      <c r="Q1" s="65"/>
    </row>
    <row r="2" spans="1:17">
      <c r="A2" t="s">
        <v>544</v>
      </c>
      <c r="B2" t="s">
        <v>1181</v>
      </c>
      <c r="C2" t="s">
        <v>1182</v>
      </c>
      <c r="D2" t="s">
        <v>1183</v>
      </c>
      <c r="L2" t="s">
        <v>1181</v>
      </c>
      <c r="M2" t="s">
        <v>1182</v>
      </c>
      <c r="N2" t="s">
        <v>1183</v>
      </c>
      <c r="O2" t="s">
        <v>1181</v>
      </c>
      <c r="P2" t="s">
        <v>1182</v>
      </c>
      <c r="Q2" t="s">
        <v>1183</v>
      </c>
    </row>
    <row r="3" spans="1:17">
      <c r="A3" s="2">
        <v>81.292361111111106</v>
      </c>
      <c r="C3" s="3">
        <v>1.7805685016399999</v>
      </c>
      <c r="K3" s="16" t="s">
        <v>640</v>
      </c>
      <c r="L3" s="54">
        <v>-1.1000000000000001</v>
      </c>
      <c r="M3" s="54">
        <v>-1.1000000000000001</v>
      </c>
      <c r="N3" s="54">
        <v>-1</v>
      </c>
      <c r="O3" s="55">
        <f>LN(L3/100+1)*100</f>
        <v>-1.1060947359424949</v>
      </c>
      <c r="P3" s="55">
        <f>LN(M3/100+1)*100</f>
        <v>-1.1060947359424949</v>
      </c>
      <c r="Q3" s="55">
        <f>LN(N3/100+1)*100</f>
        <v>-1.0050335853501451</v>
      </c>
    </row>
    <row r="4" spans="1:17">
      <c r="A4" s="2">
        <v>81.293055555555554</v>
      </c>
      <c r="C4" s="3">
        <v>1.94207746344</v>
      </c>
      <c r="E4" s="11"/>
      <c r="F4" s="1" t="s">
        <v>763</v>
      </c>
      <c r="K4" s="16" t="s">
        <v>640</v>
      </c>
      <c r="L4" s="54">
        <v>-0.9</v>
      </c>
      <c r="M4" s="54">
        <v>-1.2</v>
      </c>
      <c r="N4" s="54">
        <v>-0.6</v>
      </c>
      <c r="O4" s="55">
        <f t="shared" ref="O4:O67" si="0">LN(L4/100+1)*100</f>
        <v>-0.90407446521490709</v>
      </c>
      <c r="P4" s="55">
        <f t="shared" ref="P4:P67" si="1">LN(M4/100+1)*100</f>
        <v>-1.2072581234269248</v>
      </c>
      <c r="Q4" s="55">
        <f t="shared" ref="Q4:Q67" si="2">LN(N4/100+1)*100</f>
        <v>-0.60180723255630209</v>
      </c>
    </row>
    <row r="5" spans="1:17">
      <c r="A5" s="2">
        <v>81.293750000000003</v>
      </c>
      <c r="C5" s="3">
        <v>2.6134853640400002</v>
      </c>
      <c r="E5" s="52"/>
      <c r="F5" s="1" t="s">
        <v>761</v>
      </c>
      <c r="K5" s="16" t="s">
        <v>641</v>
      </c>
      <c r="L5" s="54">
        <v>-0.9</v>
      </c>
      <c r="M5" s="54">
        <v>-0.8</v>
      </c>
      <c r="N5" s="54">
        <v>-1.4</v>
      </c>
      <c r="O5" s="55">
        <f t="shared" si="0"/>
        <v>-0.90407446521490709</v>
      </c>
      <c r="P5" s="55">
        <f t="shared" si="1"/>
        <v>-0.80321716972642665</v>
      </c>
      <c r="Q5" s="55">
        <f t="shared" si="2"/>
        <v>-1.4098924379501647</v>
      </c>
    </row>
    <row r="6" spans="1:17">
      <c r="A6" s="2">
        <v>81.294444444444437</v>
      </c>
      <c r="C6" s="3">
        <v>3.3827619419900001</v>
      </c>
      <c r="E6" s="53"/>
      <c r="F6" s="1" t="s">
        <v>764</v>
      </c>
      <c r="K6" s="16" t="s">
        <v>641</v>
      </c>
      <c r="L6" s="54">
        <v>-0.6</v>
      </c>
      <c r="M6" s="54">
        <v>-0.8</v>
      </c>
      <c r="N6" s="54">
        <v>-1.1000000000000001</v>
      </c>
      <c r="O6" s="55">
        <f t="shared" si="0"/>
        <v>-0.60180723255630209</v>
      </c>
      <c r="P6" s="55">
        <f t="shared" si="1"/>
        <v>-0.80321716972642665</v>
      </c>
      <c r="Q6" s="55">
        <f t="shared" si="2"/>
        <v>-1.1060947359424949</v>
      </c>
    </row>
    <row r="7" spans="1:17">
      <c r="A7" s="2">
        <v>81.334027777777777</v>
      </c>
      <c r="C7" s="3">
        <v>2.28233980657</v>
      </c>
      <c r="E7" s="36"/>
      <c r="F7" s="1" t="s">
        <v>765</v>
      </c>
      <c r="K7" s="16" t="s">
        <v>642</v>
      </c>
      <c r="L7" s="54">
        <v>-0.5</v>
      </c>
      <c r="M7" s="54">
        <v>-0.3</v>
      </c>
      <c r="N7" s="54">
        <v>-0.6</v>
      </c>
      <c r="O7" s="55">
        <f t="shared" si="0"/>
        <v>-0.50125418235442865</v>
      </c>
      <c r="P7" s="55">
        <f t="shared" si="1"/>
        <v>-0.30045090202987246</v>
      </c>
      <c r="Q7" s="55">
        <f t="shared" si="2"/>
        <v>-0.60180723255630209</v>
      </c>
    </row>
    <row r="8" spans="1:17">
      <c r="A8" s="2">
        <v>81.334722222222226</v>
      </c>
      <c r="C8" s="3">
        <v>1.87413938153</v>
      </c>
      <c r="E8" s="37"/>
      <c r="F8" s="1" t="s">
        <v>766</v>
      </c>
      <c r="K8" s="16" t="s">
        <v>642</v>
      </c>
      <c r="L8" s="54">
        <v>-0.1</v>
      </c>
      <c r="M8" s="54">
        <v>-0.2</v>
      </c>
      <c r="N8" s="54">
        <v>0.1</v>
      </c>
      <c r="O8" s="55">
        <f t="shared" si="0"/>
        <v>-0.10005003335835344</v>
      </c>
      <c r="P8" s="55">
        <f t="shared" si="1"/>
        <v>-0.20020026706730792</v>
      </c>
      <c r="Q8" s="55">
        <f t="shared" si="2"/>
        <v>9.9950033308342318E-2</v>
      </c>
    </row>
    <row r="9" spans="1:17">
      <c r="A9" s="2">
        <v>81.33541666666666</v>
      </c>
      <c r="C9" s="3">
        <v>0.31276892675000001</v>
      </c>
      <c r="E9" s="54"/>
      <c r="F9" s="1" t="s">
        <v>769</v>
      </c>
      <c r="K9" s="16" t="s">
        <v>643</v>
      </c>
      <c r="L9" s="54">
        <v>0.1</v>
      </c>
      <c r="M9" s="54">
        <v>-0.2</v>
      </c>
      <c r="N9" s="54">
        <v>0</v>
      </c>
      <c r="O9" s="55">
        <f t="shared" si="0"/>
        <v>9.9950033308342318E-2</v>
      </c>
      <c r="P9" s="55">
        <f t="shared" si="1"/>
        <v>-0.20020026706730792</v>
      </c>
      <c r="Q9" s="55">
        <f t="shared" si="2"/>
        <v>0</v>
      </c>
    </row>
    <row r="10" spans="1:17">
      <c r="A10" s="2">
        <v>81.336111111111109</v>
      </c>
      <c r="C10" s="3">
        <v>0.30999661218000002</v>
      </c>
      <c r="E10" s="55"/>
      <c r="F10" s="1" t="s">
        <v>767</v>
      </c>
      <c r="K10" s="16" t="s">
        <v>643</v>
      </c>
      <c r="L10" s="54">
        <v>0.5</v>
      </c>
      <c r="M10" s="54">
        <v>0.2</v>
      </c>
      <c r="N10" s="54">
        <v>0.3</v>
      </c>
      <c r="O10" s="55">
        <f t="shared" si="0"/>
        <v>0.49875415110389681</v>
      </c>
      <c r="P10" s="55">
        <f t="shared" si="1"/>
        <v>0.19980026626730579</v>
      </c>
      <c r="Q10" s="55">
        <f t="shared" si="2"/>
        <v>0.29955089797983708</v>
      </c>
    </row>
    <row r="11" spans="1:17">
      <c r="A11" s="2">
        <v>81.375694444444449</v>
      </c>
      <c r="C11" s="3">
        <v>2.0626208424999999</v>
      </c>
      <c r="F11" s="1" t="s">
        <v>768</v>
      </c>
      <c r="K11" s="16" t="s">
        <v>644</v>
      </c>
      <c r="L11" s="54">
        <v>0.5</v>
      </c>
      <c r="M11" s="54">
        <v>0.4</v>
      </c>
      <c r="N11" s="54">
        <v>0.6</v>
      </c>
      <c r="O11" s="55">
        <f t="shared" si="0"/>
        <v>0.49875415110389681</v>
      </c>
      <c r="P11" s="55">
        <f t="shared" si="1"/>
        <v>0.39920212695374568</v>
      </c>
      <c r="Q11" s="55">
        <f t="shared" si="2"/>
        <v>0.59820716775474692</v>
      </c>
    </row>
    <row r="12" spans="1:17">
      <c r="A12" s="2">
        <v>81.376388888888883</v>
      </c>
      <c r="C12" s="3">
        <v>2.6260491781300002</v>
      </c>
      <c r="K12" s="16" t="s">
        <v>644</v>
      </c>
      <c r="L12" s="54">
        <v>0.4</v>
      </c>
      <c r="M12" s="54">
        <v>0.4</v>
      </c>
      <c r="N12" s="54">
        <v>0.7</v>
      </c>
      <c r="O12" s="55">
        <f t="shared" si="0"/>
        <v>0.39920212695374568</v>
      </c>
      <c r="P12" s="55">
        <f t="shared" si="1"/>
        <v>0.39920212695374568</v>
      </c>
      <c r="Q12" s="55">
        <f t="shared" si="2"/>
        <v>0.6975613736425138</v>
      </c>
    </row>
    <row r="13" spans="1:17">
      <c r="A13" s="2">
        <v>81.377083333333331</v>
      </c>
      <c r="C13" s="3">
        <v>2.5636568823200001</v>
      </c>
      <c r="K13" s="16" t="s">
        <v>645</v>
      </c>
      <c r="L13" s="54">
        <v>0</v>
      </c>
      <c r="M13" s="54">
        <v>0.3</v>
      </c>
      <c r="N13" s="54">
        <v>0.6</v>
      </c>
      <c r="O13" s="55">
        <f t="shared" si="0"/>
        <v>0</v>
      </c>
      <c r="P13" s="55">
        <f t="shared" si="1"/>
        <v>0.29955089797983708</v>
      </c>
      <c r="Q13" s="55">
        <f t="shared" si="2"/>
        <v>0.59820716775474692</v>
      </c>
    </row>
    <row r="14" spans="1:17">
      <c r="A14" s="2">
        <v>81.37777777777778</v>
      </c>
      <c r="C14" s="3">
        <v>0.81270841954999995</v>
      </c>
      <c r="K14" s="16" t="s">
        <v>645</v>
      </c>
      <c r="L14" s="54">
        <v>0.3</v>
      </c>
      <c r="M14" s="54">
        <v>0.4</v>
      </c>
      <c r="N14" s="54">
        <v>1.1000000000000001</v>
      </c>
      <c r="O14" s="55">
        <f t="shared" si="0"/>
        <v>0.29955089797983708</v>
      </c>
      <c r="P14" s="55">
        <f t="shared" si="1"/>
        <v>0.39920212695374568</v>
      </c>
      <c r="Q14" s="55">
        <f t="shared" si="2"/>
        <v>1.0939940038334264</v>
      </c>
    </row>
    <row r="15" spans="1:17">
      <c r="A15" s="2">
        <v>81.417361111111106</v>
      </c>
      <c r="C15" s="3">
        <v>-1.4792171736499999</v>
      </c>
      <c r="K15" s="16" t="s">
        <v>646</v>
      </c>
      <c r="L15" s="54">
        <v>0.8</v>
      </c>
      <c r="M15" s="54">
        <v>0.2</v>
      </c>
      <c r="N15" s="54">
        <v>0.7</v>
      </c>
      <c r="O15" s="55">
        <f t="shared" si="0"/>
        <v>0.79681696491768816</v>
      </c>
      <c r="P15" s="55">
        <f t="shared" si="1"/>
        <v>0.19980026626730579</v>
      </c>
      <c r="Q15" s="55">
        <f t="shared" si="2"/>
        <v>0.6975613736425138</v>
      </c>
    </row>
    <row r="16" spans="1:17">
      <c r="A16" s="2">
        <v>81.418055555555554</v>
      </c>
      <c r="C16" s="3">
        <v>-3.7930175108099999</v>
      </c>
      <c r="K16" s="16" t="s">
        <v>646</v>
      </c>
      <c r="L16" s="54">
        <v>0.8</v>
      </c>
      <c r="M16" s="54">
        <v>0.2</v>
      </c>
      <c r="N16" s="54">
        <v>0.6</v>
      </c>
      <c r="O16" s="55">
        <f t="shared" si="0"/>
        <v>0.79681696491768816</v>
      </c>
      <c r="P16" s="55">
        <f t="shared" si="1"/>
        <v>0.19980026626730579</v>
      </c>
      <c r="Q16" s="55">
        <f t="shared" si="2"/>
        <v>0.59820716775474692</v>
      </c>
    </row>
    <row r="17" spans="1:17">
      <c r="A17" s="2">
        <v>81.418750000000003</v>
      </c>
      <c r="C17" s="3">
        <v>-4.8518110081500003</v>
      </c>
      <c r="K17" s="16" t="s">
        <v>647</v>
      </c>
      <c r="L17" s="54">
        <v>1</v>
      </c>
      <c r="M17" s="54">
        <v>1</v>
      </c>
      <c r="N17" s="54">
        <v>0.3</v>
      </c>
      <c r="O17" s="55">
        <f t="shared" si="0"/>
        <v>0.99503308531680923</v>
      </c>
      <c r="P17" s="55">
        <f t="shared" si="1"/>
        <v>0.99503308531680923</v>
      </c>
      <c r="Q17" s="55">
        <f t="shared" si="2"/>
        <v>0.29955089797983708</v>
      </c>
    </row>
    <row r="18" spans="1:17">
      <c r="A18" s="2">
        <v>81.419444444444437</v>
      </c>
      <c r="C18" s="3">
        <v>-4.4514815427699999</v>
      </c>
      <c r="K18" s="16" t="s">
        <v>647</v>
      </c>
      <c r="L18" s="54">
        <v>0.6</v>
      </c>
      <c r="M18" s="54">
        <v>0.8</v>
      </c>
      <c r="N18" s="54">
        <v>-0.3</v>
      </c>
      <c r="O18" s="55">
        <f t="shared" si="0"/>
        <v>0.59820716775474692</v>
      </c>
      <c r="P18" s="55">
        <f t="shared" si="1"/>
        <v>0.79681696491768816</v>
      </c>
      <c r="Q18" s="55">
        <f t="shared" si="2"/>
        <v>-0.30045090202987246</v>
      </c>
    </row>
    <row r="19" spans="1:17">
      <c r="A19" s="2">
        <v>81.459027777777777</v>
      </c>
      <c r="C19" s="3">
        <v>-3.2455791084799999</v>
      </c>
      <c r="K19" s="16" t="s">
        <v>648</v>
      </c>
      <c r="L19" s="54">
        <v>0.91</v>
      </c>
      <c r="M19" s="54">
        <v>1.04</v>
      </c>
      <c r="N19" s="54">
        <v>0.39</v>
      </c>
      <c r="O19" s="55">
        <f t="shared" si="0"/>
        <v>0.90588444883461461</v>
      </c>
      <c r="P19" s="55">
        <f t="shared" si="1"/>
        <v>1.0346292054144268</v>
      </c>
      <c r="Q19" s="55">
        <f t="shared" si="2"/>
        <v>0.38924147153438532</v>
      </c>
    </row>
    <row r="20" spans="1:17">
      <c r="A20" s="2">
        <v>81.459722222222226</v>
      </c>
      <c r="C20" s="3">
        <v>-1.18967984409</v>
      </c>
      <c r="K20" s="16" t="s">
        <v>648</v>
      </c>
      <c r="L20" s="54">
        <v>1.1000000000000001</v>
      </c>
      <c r="M20" s="54">
        <v>1.2</v>
      </c>
      <c r="N20" s="54">
        <v>0.5</v>
      </c>
      <c r="O20" s="55">
        <f t="shared" si="0"/>
        <v>1.0939940038334264</v>
      </c>
      <c r="P20" s="55">
        <f t="shared" si="1"/>
        <v>1.1928570865273813</v>
      </c>
      <c r="Q20" s="55">
        <f t="shared" si="2"/>
        <v>0.49875415110389681</v>
      </c>
    </row>
    <row r="21" spans="1:17">
      <c r="A21" s="2">
        <v>81.46041666666666</v>
      </c>
      <c r="C21" s="3">
        <v>-0.33552019016000001</v>
      </c>
      <c r="K21" s="16" t="s">
        <v>649</v>
      </c>
      <c r="L21" s="54">
        <v>0.9</v>
      </c>
      <c r="M21" s="54">
        <v>1.1000000000000001</v>
      </c>
      <c r="N21" s="54">
        <v>0.1</v>
      </c>
      <c r="O21" s="55">
        <f t="shared" si="0"/>
        <v>0.89597413714718011</v>
      </c>
      <c r="P21" s="55">
        <f t="shared" si="1"/>
        <v>1.0939940038334264</v>
      </c>
      <c r="Q21" s="55">
        <f t="shared" si="2"/>
        <v>9.9950033308342318E-2</v>
      </c>
    </row>
    <row r="22" spans="1:17">
      <c r="A22" s="2">
        <v>81.461111111111109</v>
      </c>
      <c r="C22" s="3">
        <v>0.33153934507999999</v>
      </c>
      <c r="K22" s="16" t="s">
        <v>649</v>
      </c>
      <c r="L22" s="54">
        <v>0.7</v>
      </c>
      <c r="M22" s="54">
        <v>1.2</v>
      </c>
      <c r="N22" s="54">
        <v>-0.1</v>
      </c>
      <c r="O22" s="55">
        <f t="shared" si="0"/>
        <v>0.6975613736425138</v>
      </c>
      <c r="P22" s="55">
        <f t="shared" si="1"/>
        <v>1.1928570865273813</v>
      </c>
      <c r="Q22" s="55">
        <f t="shared" si="2"/>
        <v>-0.10005003335835344</v>
      </c>
    </row>
    <row r="23" spans="1:17">
      <c r="A23" s="2">
        <v>81.500694444444449</v>
      </c>
      <c r="C23" s="3">
        <v>0.43943470064000001</v>
      </c>
      <c r="K23" s="16" t="s">
        <v>650</v>
      </c>
      <c r="L23" s="54">
        <v>0.2</v>
      </c>
      <c r="M23" s="54">
        <v>0.7</v>
      </c>
      <c r="N23" s="54">
        <v>-0.4</v>
      </c>
      <c r="O23" s="55">
        <f t="shared" si="0"/>
        <v>0.19980026626730579</v>
      </c>
      <c r="P23" s="55">
        <f t="shared" si="1"/>
        <v>0.6975613736425138</v>
      </c>
      <c r="Q23" s="55">
        <f t="shared" si="2"/>
        <v>-0.40080213975388218</v>
      </c>
    </row>
    <row r="24" spans="1:17">
      <c r="A24" s="2">
        <v>81.501388888888883</v>
      </c>
      <c r="C24" s="3">
        <v>-1.0498165263799999</v>
      </c>
      <c r="K24" s="16" t="s">
        <v>650</v>
      </c>
      <c r="L24" s="54">
        <v>0.6</v>
      </c>
      <c r="M24" s="54">
        <v>0.8</v>
      </c>
      <c r="N24" s="54">
        <v>0.1</v>
      </c>
      <c r="O24" s="55">
        <f t="shared" si="0"/>
        <v>0.59820716775474692</v>
      </c>
      <c r="P24" s="55">
        <f t="shared" si="1"/>
        <v>0.79681696491768816</v>
      </c>
      <c r="Q24" s="55">
        <f t="shared" si="2"/>
        <v>9.9950033308342318E-2</v>
      </c>
    </row>
    <row r="25" spans="1:17">
      <c r="A25" s="2">
        <v>81.502083333333331</v>
      </c>
      <c r="C25" s="3">
        <v>-1.46000888063</v>
      </c>
      <c r="K25" s="16" t="s">
        <v>651</v>
      </c>
      <c r="L25" s="54">
        <v>0.6</v>
      </c>
      <c r="M25" s="54">
        <v>0.7</v>
      </c>
      <c r="N25" s="54">
        <v>-0.1</v>
      </c>
      <c r="O25" s="55">
        <f t="shared" si="0"/>
        <v>0.59820716775474692</v>
      </c>
      <c r="P25" s="55">
        <f t="shared" si="1"/>
        <v>0.6975613736425138</v>
      </c>
      <c r="Q25" s="55">
        <f t="shared" si="2"/>
        <v>-0.10005003335835344</v>
      </c>
    </row>
    <row r="26" spans="1:17">
      <c r="A26" s="2">
        <v>81.50277777777778</v>
      </c>
      <c r="C26" s="3">
        <v>-2.56720791447</v>
      </c>
      <c r="K26" s="16" t="s">
        <v>651</v>
      </c>
      <c r="L26" s="54">
        <v>0.3</v>
      </c>
      <c r="M26" s="54">
        <v>0.6</v>
      </c>
      <c r="N26" s="54">
        <v>-0.5</v>
      </c>
      <c r="O26" s="55">
        <f t="shared" si="0"/>
        <v>0.29955089797983708</v>
      </c>
      <c r="P26" s="55">
        <f t="shared" si="1"/>
        <v>0.59820716775474692</v>
      </c>
      <c r="Q26" s="55">
        <f t="shared" si="2"/>
        <v>-0.50125418235442865</v>
      </c>
    </row>
    <row r="27" spans="1:17">
      <c r="A27" s="2">
        <v>81.542361111111106</v>
      </c>
      <c r="C27" s="3">
        <v>-2.1308463470499999</v>
      </c>
      <c r="K27" s="16" t="s">
        <v>652</v>
      </c>
      <c r="L27" s="54">
        <v>0.3</v>
      </c>
      <c r="M27" s="54">
        <v>0.7</v>
      </c>
      <c r="N27" s="54">
        <v>-0.6</v>
      </c>
      <c r="O27" s="55">
        <f t="shared" si="0"/>
        <v>0.29955089797983708</v>
      </c>
      <c r="P27" s="55">
        <f t="shared" si="1"/>
        <v>0.6975613736425138</v>
      </c>
      <c r="Q27" s="55">
        <f t="shared" si="2"/>
        <v>-0.60180723255630209</v>
      </c>
    </row>
    <row r="28" spans="1:17">
      <c r="A28" s="2">
        <v>81.543055555555554</v>
      </c>
      <c r="C28" s="3">
        <v>-2.3048109383900002</v>
      </c>
      <c r="K28" s="16" t="s">
        <v>652</v>
      </c>
      <c r="L28" s="54">
        <v>0.2</v>
      </c>
      <c r="M28" s="54">
        <v>0.5</v>
      </c>
      <c r="N28" s="54">
        <v>-1.5</v>
      </c>
      <c r="O28" s="55">
        <f t="shared" si="0"/>
        <v>0.19980026626730579</v>
      </c>
      <c r="P28" s="55">
        <f t="shared" si="1"/>
        <v>0.49875415110389681</v>
      </c>
      <c r="Q28" s="55">
        <f t="shared" si="2"/>
        <v>-1.5113637810048184</v>
      </c>
    </row>
    <row r="29" spans="1:17">
      <c r="A29" s="2">
        <v>81.543750000000003</v>
      </c>
      <c r="C29" s="3">
        <v>-3.2089674982799998</v>
      </c>
      <c r="K29" s="16" t="s">
        <v>653</v>
      </c>
      <c r="L29" s="54">
        <v>-0.9</v>
      </c>
      <c r="M29" s="54">
        <v>0.3</v>
      </c>
      <c r="N29" s="54">
        <v>-2.1</v>
      </c>
      <c r="O29" s="55">
        <f t="shared" si="0"/>
        <v>-0.90407446521490709</v>
      </c>
      <c r="P29" s="55">
        <f t="shared" si="1"/>
        <v>0.29955089797983708</v>
      </c>
      <c r="Q29" s="55">
        <f t="shared" si="2"/>
        <v>-2.1223636451626686</v>
      </c>
    </row>
    <row r="30" spans="1:17">
      <c r="A30" s="2">
        <v>81.544444444444437</v>
      </c>
      <c r="C30" s="3">
        <v>-3.6286678003900001</v>
      </c>
      <c r="K30" s="16" t="s">
        <v>653</v>
      </c>
      <c r="L30" s="54">
        <v>-1.1000000000000001</v>
      </c>
      <c r="M30" s="54">
        <v>0.3</v>
      </c>
      <c r="N30" s="54">
        <v>-1.8</v>
      </c>
      <c r="O30" s="55">
        <f t="shared" si="0"/>
        <v>-1.1060947359424949</v>
      </c>
      <c r="P30" s="55">
        <f t="shared" si="1"/>
        <v>0.29955089797983708</v>
      </c>
      <c r="Q30" s="55">
        <f t="shared" si="2"/>
        <v>-1.816397062767118</v>
      </c>
    </row>
    <row r="31" spans="1:17">
      <c r="A31" s="2">
        <v>81.584027777777777</v>
      </c>
      <c r="C31" s="3">
        <v>-6.0384356128499999</v>
      </c>
      <c r="K31" s="16" t="s">
        <v>654</v>
      </c>
      <c r="L31" s="54">
        <v>-2.8</v>
      </c>
      <c r="M31" s="54">
        <v>-1.9</v>
      </c>
      <c r="N31" s="54">
        <v>-2.2999999999999998</v>
      </c>
      <c r="O31" s="55">
        <f t="shared" si="0"/>
        <v>-2.8399474521698003</v>
      </c>
      <c r="P31" s="55">
        <f t="shared" si="1"/>
        <v>-1.9182819416773986</v>
      </c>
      <c r="Q31" s="55">
        <f t="shared" si="2"/>
        <v>-2.3268626939354329</v>
      </c>
    </row>
    <row r="32" spans="1:17">
      <c r="A32" s="2">
        <v>81.584722222222226</v>
      </c>
      <c r="C32" s="3">
        <v>-9.3147568376999992</v>
      </c>
      <c r="K32" s="16" t="s">
        <v>654</v>
      </c>
      <c r="L32" s="54">
        <v>-3</v>
      </c>
      <c r="M32" s="54">
        <v>-1.9</v>
      </c>
      <c r="N32" s="54">
        <v>-2.4</v>
      </c>
      <c r="O32" s="55">
        <f t="shared" si="0"/>
        <v>-3.0459207484708575</v>
      </c>
      <c r="P32" s="55">
        <f t="shared" si="1"/>
        <v>-1.9182819416773986</v>
      </c>
      <c r="Q32" s="55">
        <f t="shared" si="2"/>
        <v>-2.4292692569044587</v>
      </c>
    </row>
    <row r="33" spans="1:17">
      <c r="A33" s="2">
        <v>81.58541666666666</v>
      </c>
      <c r="C33" s="3">
        <v>-9.7186913728800004</v>
      </c>
      <c r="K33" s="16" t="s">
        <v>655</v>
      </c>
      <c r="L33" s="54">
        <v>-3.6</v>
      </c>
      <c r="M33" s="54">
        <v>-3</v>
      </c>
      <c r="N33" s="54">
        <v>-2.5</v>
      </c>
      <c r="O33" s="55">
        <f t="shared" si="0"/>
        <v>-3.6663984371591472</v>
      </c>
      <c r="P33" s="55">
        <f t="shared" si="1"/>
        <v>-3.0459207484708575</v>
      </c>
      <c r="Q33" s="55">
        <f t="shared" si="2"/>
        <v>-2.53178079842899</v>
      </c>
    </row>
    <row r="34" spans="1:17">
      <c r="A34" s="2">
        <v>81.586111111111109</v>
      </c>
      <c r="C34" s="3">
        <v>-8.0623057836799994</v>
      </c>
      <c r="K34" s="16" t="s">
        <v>655</v>
      </c>
      <c r="L34" s="54">
        <v>-3.5</v>
      </c>
      <c r="M34" s="54">
        <v>-3</v>
      </c>
      <c r="N34" s="54">
        <v>-2.2000000000000002</v>
      </c>
      <c r="O34" s="55">
        <f t="shared" si="0"/>
        <v>-3.5627177643151162</v>
      </c>
      <c r="P34" s="55">
        <f t="shared" si="1"/>
        <v>-3.0459207484708575</v>
      </c>
      <c r="Q34" s="55">
        <f t="shared" si="2"/>
        <v>-2.2245608947319737</v>
      </c>
    </row>
    <row r="35" spans="1:17">
      <c r="A35" s="2">
        <v>81.625694444444449</v>
      </c>
      <c r="C35" s="3">
        <v>-6.5326629018800002</v>
      </c>
      <c r="K35" s="16" t="s">
        <v>656</v>
      </c>
      <c r="L35" s="54">
        <v>-3.3</v>
      </c>
      <c r="M35" s="54">
        <v>-3.5</v>
      </c>
      <c r="N35" s="54">
        <v>-2.5</v>
      </c>
      <c r="O35" s="55">
        <f t="shared" si="0"/>
        <v>-3.3556783528842753</v>
      </c>
      <c r="P35" s="55">
        <f t="shared" si="1"/>
        <v>-3.5627177643151162</v>
      </c>
      <c r="Q35" s="55">
        <f t="shared" si="2"/>
        <v>-2.53178079842899</v>
      </c>
    </row>
    <row r="36" spans="1:17">
      <c r="A36" s="2">
        <v>81.626388888888883</v>
      </c>
      <c r="C36" s="3">
        <v>-5.8876174818300004</v>
      </c>
      <c r="K36" s="16" t="s">
        <v>656</v>
      </c>
      <c r="L36" s="54">
        <v>-3.5</v>
      </c>
      <c r="M36" s="54">
        <v>-3.6</v>
      </c>
      <c r="N36" s="54">
        <v>-2.7</v>
      </c>
      <c r="O36" s="55">
        <f t="shared" si="0"/>
        <v>-3.5627177643151162</v>
      </c>
      <c r="P36" s="55">
        <f t="shared" si="1"/>
        <v>-3.6663984371591472</v>
      </c>
      <c r="Q36" s="55">
        <f t="shared" si="2"/>
        <v>-2.7371196796132016</v>
      </c>
    </row>
    <row r="37" spans="1:17">
      <c r="A37" s="2">
        <v>81.627083333333331</v>
      </c>
      <c r="C37" s="3">
        <v>-4.3648308707199996</v>
      </c>
      <c r="K37" s="16" t="s">
        <v>657</v>
      </c>
      <c r="L37" s="54">
        <v>-4</v>
      </c>
      <c r="M37" s="54">
        <v>-3.7</v>
      </c>
      <c r="N37" s="54">
        <v>-3.5</v>
      </c>
      <c r="O37" s="55">
        <f t="shared" si="0"/>
        <v>-4.0821994520255167</v>
      </c>
      <c r="P37" s="55">
        <f t="shared" si="1"/>
        <v>-3.7701867184011526</v>
      </c>
      <c r="Q37" s="55">
        <f t="shared" si="2"/>
        <v>-3.5627177643151162</v>
      </c>
    </row>
    <row r="38" spans="1:17">
      <c r="A38" s="2">
        <v>81.62777777777778</v>
      </c>
      <c r="C38" s="3">
        <v>-6.2511610215999998</v>
      </c>
      <c r="K38" s="16" t="s">
        <v>657</v>
      </c>
      <c r="L38" s="54">
        <v>-4.5</v>
      </c>
      <c r="M38" s="54">
        <v>-3.9</v>
      </c>
      <c r="N38" s="54">
        <v>-5</v>
      </c>
      <c r="O38" s="55">
        <f t="shared" si="0"/>
        <v>-4.6043938501406849</v>
      </c>
      <c r="P38" s="55">
        <f t="shared" si="1"/>
        <v>-3.9780870011844596</v>
      </c>
      <c r="Q38" s="55">
        <f t="shared" si="2"/>
        <v>-5.1293294387550574</v>
      </c>
    </row>
    <row r="39" spans="1:17">
      <c r="A39" s="2">
        <v>81.667361111111106</v>
      </c>
      <c r="C39" s="3">
        <v>-6.9262544579799998</v>
      </c>
      <c r="K39" s="16" t="s">
        <v>658</v>
      </c>
      <c r="L39" s="54">
        <v>-4.5</v>
      </c>
      <c r="M39" s="54">
        <v>-4.0999999999999996</v>
      </c>
      <c r="N39" s="54">
        <v>-4.0999999999999996</v>
      </c>
      <c r="O39" s="55">
        <f t="shared" si="0"/>
        <v>-4.6043938501406849</v>
      </c>
      <c r="P39" s="55">
        <f t="shared" si="1"/>
        <v>-4.1864204098698874</v>
      </c>
      <c r="Q39" s="55">
        <f t="shared" si="2"/>
        <v>-4.1864204098698874</v>
      </c>
    </row>
    <row r="40" spans="1:17">
      <c r="A40" s="2">
        <v>81.668055555555554</v>
      </c>
      <c r="C40" s="3">
        <v>-4.8995869704999997</v>
      </c>
      <c r="K40" s="16" t="s">
        <v>658</v>
      </c>
      <c r="L40" s="54">
        <v>-3.9</v>
      </c>
      <c r="M40" s="54">
        <v>-3.8</v>
      </c>
      <c r="N40" s="54">
        <v>-3.2</v>
      </c>
      <c r="O40" s="55">
        <f t="shared" si="0"/>
        <v>-3.9780870011844596</v>
      </c>
      <c r="P40" s="55">
        <f t="shared" si="1"/>
        <v>-3.8740828316430593</v>
      </c>
      <c r="Q40" s="55">
        <f t="shared" si="2"/>
        <v>-3.2523191705560062</v>
      </c>
    </row>
    <row r="41" spans="1:17">
      <c r="A41" s="2">
        <v>81.668750000000003</v>
      </c>
      <c r="C41" s="3">
        <v>-5.1016508942699996</v>
      </c>
      <c r="K41" s="16" t="s">
        <v>659</v>
      </c>
      <c r="L41" s="54">
        <v>-3.8</v>
      </c>
      <c r="M41" s="54">
        <v>-3.7</v>
      </c>
      <c r="N41" s="54">
        <v>-3.1</v>
      </c>
      <c r="O41" s="55">
        <f t="shared" si="0"/>
        <v>-3.8740828316430593</v>
      </c>
      <c r="P41" s="55">
        <f t="shared" si="1"/>
        <v>-3.7701867184011526</v>
      </c>
      <c r="Q41" s="55">
        <f t="shared" si="2"/>
        <v>-3.149066709137085</v>
      </c>
    </row>
    <row r="42" spans="1:17">
      <c r="A42" s="2">
        <v>81.669444444444437</v>
      </c>
      <c r="C42" s="3">
        <v>-6.9160223669000001</v>
      </c>
      <c r="K42" s="16" t="s">
        <v>659</v>
      </c>
      <c r="L42" s="54">
        <v>-3.7</v>
      </c>
      <c r="M42" s="54">
        <v>-3.6</v>
      </c>
      <c r="N42" s="54">
        <v>-3.3</v>
      </c>
      <c r="O42" s="55">
        <f t="shared" si="0"/>
        <v>-3.7701867184011526</v>
      </c>
      <c r="P42" s="55">
        <f t="shared" si="1"/>
        <v>-3.6663984371591472</v>
      </c>
      <c r="Q42" s="55">
        <f t="shared" si="2"/>
        <v>-3.3556783528842753</v>
      </c>
    </row>
    <row r="43" spans="1:17">
      <c r="A43" s="2">
        <v>81.709027777777777</v>
      </c>
      <c r="C43" s="3">
        <v>-8.0046295629100008</v>
      </c>
      <c r="K43" s="16" t="s">
        <v>660</v>
      </c>
      <c r="L43" s="54">
        <v>-4.2</v>
      </c>
      <c r="M43" s="54">
        <v>-4.0999999999999996</v>
      </c>
      <c r="N43" s="54">
        <v>-3.6</v>
      </c>
      <c r="O43" s="55">
        <f t="shared" si="0"/>
        <v>-4.2907501011276548</v>
      </c>
      <c r="P43" s="55">
        <f t="shared" si="1"/>
        <v>-4.1864204098698874</v>
      </c>
      <c r="Q43" s="55">
        <f t="shared" si="2"/>
        <v>-3.6663984371591472</v>
      </c>
    </row>
    <row r="44" spans="1:17">
      <c r="A44" s="2">
        <v>81.709722222222226</v>
      </c>
      <c r="C44" s="3">
        <v>-9.9228761638999998</v>
      </c>
      <c r="K44" s="16" t="s">
        <v>660</v>
      </c>
      <c r="L44" s="54">
        <v>-4.0999999999999996</v>
      </c>
      <c r="M44" s="54">
        <v>-4.0999999999999996</v>
      </c>
      <c r="N44" s="54">
        <v>-4.2</v>
      </c>
      <c r="O44" s="55">
        <f t="shared" si="0"/>
        <v>-4.1864204098698874</v>
      </c>
      <c r="P44" s="55">
        <f t="shared" si="1"/>
        <v>-4.1864204098698874</v>
      </c>
      <c r="Q44" s="55">
        <f t="shared" si="2"/>
        <v>-4.2907501011276548</v>
      </c>
    </row>
    <row r="45" spans="1:17">
      <c r="A45" s="2">
        <v>81.71041666666666</v>
      </c>
      <c r="C45" s="3">
        <v>-7.7982957172500003</v>
      </c>
      <c r="K45" s="16" t="s">
        <v>661</v>
      </c>
      <c r="L45" s="54">
        <v>-3.9</v>
      </c>
      <c r="M45" s="54">
        <v>-3.9</v>
      </c>
      <c r="N45" s="54">
        <v>-3.8</v>
      </c>
      <c r="O45" s="55">
        <f t="shared" si="0"/>
        <v>-3.9780870011844596</v>
      </c>
      <c r="P45" s="55">
        <f t="shared" si="1"/>
        <v>-3.9780870011844596</v>
      </c>
      <c r="Q45" s="55">
        <f t="shared" si="2"/>
        <v>-3.8740828316430593</v>
      </c>
    </row>
    <row r="46" spans="1:17">
      <c r="A46" s="2">
        <v>81.711111111111109</v>
      </c>
      <c r="C46" s="3">
        <v>-7.2540956728800001</v>
      </c>
      <c r="K46" s="16" t="s">
        <v>661</v>
      </c>
      <c r="L46" s="54">
        <v>-3.3</v>
      </c>
      <c r="M46" s="54">
        <v>-3.6</v>
      </c>
      <c r="N46" s="54">
        <v>-2.8</v>
      </c>
      <c r="O46" s="55">
        <f t="shared" si="0"/>
        <v>-3.3556783528842753</v>
      </c>
      <c r="P46" s="55">
        <f t="shared" si="1"/>
        <v>-3.6663984371591472</v>
      </c>
      <c r="Q46" s="55">
        <f t="shared" si="2"/>
        <v>-2.8399474521698003</v>
      </c>
    </row>
    <row r="47" spans="1:17">
      <c r="A47" s="2">
        <v>81.750694444444449</v>
      </c>
      <c r="C47" s="3">
        <v>-5.3204097105799999</v>
      </c>
      <c r="K47" s="16" t="s">
        <v>662</v>
      </c>
      <c r="L47" s="54">
        <v>-2.8</v>
      </c>
      <c r="M47" s="54">
        <v>-3</v>
      </c>
      <c r="N47" s="54">
        <v>-2.2999999999999998</v>
      </c>
      <c r="O47" s="55">
        <f t="shared" si="0"/>
        <v>-2.8399474521698003</v>
      </c>
      <c r="P47" s="55">
        <f t="shared" si="1"/>
        <v>-3.0459207484708575</v>
      </c>
      <c r="Q47" s="55">
        <f t="shared" si="2"/>
        <v>-2.3268626939354329</v>
      </c>
    </row>
    <row r="48" spans="1:17">
      <c r="A48" s="2">
        <v>81.751388888888883</v>
      </c>
      <c r="C48" s="3">
        <v>-5.4085719064599997</v>
      </c>
      <c r="K48" s="16" t="s">
        <v>662</v>
      </c>
      <c r="L48" s="54">
        <v>-2.6</v>
      </c>
      <c r="M48" s="54">
        <v>-2.8</v>
      </c>
      <c r="N48" s="54">
        <v>-2.1</v>
      </c>
      <c r="O48" s="55">
        <f t="shared" si="0"/>
        <v>-2.6343975339601977</v>
      </c>
      <c r="P48" s="55">
        <f t="shared" si="1"/>
        <v>-2.8399474521698003</v>
      </c>
      <c r="Q48" s="55">
        <f t="shared" si="2"/>
        <v>-2.1223636451626686</v>
      </c>
    </row>
    <row r="49" spans="1:17">
      <c r="A49" s="2">
        <v>81.752083333333331</v>
      </c>
      <c r="C49" s="3">
        <v>-5.7148255414599998</v>
      </c>
      <c r="K49" s="16" t="s">
        <v>663</v>
      </c>
      <c r="L49" s="54">
        <v>-2.9</v>
      </c>
      <c r="M49" s="54">
        <v>-2.9</v>
      </c>
      <c r="N49" s="54">
        <v>-2.7</v>
      </c>
      <c r="O49" s="55">
        <f t="shared" si="0"/>
        <v>-2.9428810690812166</v>
      </c>
      <c r="P49" s="55">
        <f t="shared" si="1"/>
        <v>-2.9428810690812166</v>
      </c>
      <c r="Q49" s="55">
        <f t="shared" si="2"/>
        <v>-2.7371196796132016</v>
      </c>
    </row>
    <row r="50" spans="1:17">
      <c r="A50" s="2">
        <v>81.75277777777778</v>
      </c>
      <c r="C50" s="3">
        <v>-6.4050818816900001</v>
      </c>
      <c r="K50" s="16" t="s">
        <v>663</v>
      </c>
      <c r="L50" s="54">
        <v>-3.1</v>
      </c>
      <c r="M50" s="54">
        <v>-3.2</v>
      </c>
      <c r="N50" s="54">
        <v>-2.9</v>
      </c>
      <c r="O50" s="55">
        <f t="shared" si="0"/>
        <v>-3.149066709137085</v>
      </c>
      <c r="P50" s="55">
        <f t="shared" si="1"/>
        <v>-3.2523191705560062</v>
      </c>
      <c r="Q50" s="55">
        <f t="shared" si="2"/>
        <v>-2.9428810690812166</v>
      </c>
    </row>
    <row r="51" spans="1:17">
      <c r="A51" s="2">
        <v>81.792361111111106</v>
      </c>
      <c r="C51" s="3">
        <v>-5.9590109267700004</v>
      </c>
      <c r="K51" s="16" t="s">
        <v>664</v>
      </c>
      <c r="L51" s="54">
        <v>-3.3</v>
      </c>
      <c r="M51" s="54">
        <v>-3.3</v>
      </c>
      <c r="N51" s="54">
        <v>-3</v>
      </c>
      <c r="O51" s="55">
        <f t="shared" si="0"/>
        <v>-3.3556783528842753</v>
      </c>
      <c r="P51" s="55">
        <f t="shared" si="1"/>
        <v>-3.3556783528842753</v>
      </c>
      <c r="Q51" s="55">
        <f t="shared" si="2"/>
        <v>-3.0459207484708575</v>
      </c>
    </row>
    <row r="52" spans="1:17">
      <c r="A52" s="2">
        <v>81.793055555555554</v>
      </c>
      <c r="C52" s="3">
        <v>-5.7987358172299999</v>
      </c>
      <c r="K52" s="16" t="s">
        <v>664</v>
      </c>
      <c r="L52" s="54">
        <v>-2.7</v>
      </c>
      <c r="M52" s="54">
        <v>-2.4</v>
      </c>
      <c r="N52" s="54">
        <v>-2.2999999999999998</v>
      </c>
      <c r="O52" s="55">
        <f t="shared" si="0"/>
        <v>-2.7371196796132016</v>
      </c>
      <c r="P52" s="55">
        <f t="shared" si="1"/>
        <v>-2.4292692569044587</v>
      </c>
      <c r="Q52" s="55">
        <f t="shared" si="2"/>
        <v>-2.3268626939354329</v>
      </c>
    </row>
    <row r="53" spans="1:17">
      <c r="A53" s="2">
        <v>81.793750000000003</v>
      </c>
      <c r="C53" s="3">
        <v>-5.2802906509499996</v>
      </c>
      <c r="K53" s="16" t="s">
        <v>665</v>
      </c>
      <c r="L53" s="54">
        <v>-1.9</v>
      </c>
      <c r="M53" s="54">
        <v>-2.2999999999999998</v>
      </c>
      <c r="N53" s="54">
        <v>-1.9</v>
      </c>
      <c r="O53" s="55">
        <f t="shared" si="0"/>
        <v>-1.9182819416773986</v>
      </c>
      <c r="P53" s="55">
        <f t="shared" si="1"/>
        <v>-2.3268626939354329</v>
      </c>
      <c r="Q53" s="55">
        <f t="shared" si="2"/>
        <v>-1.9182819416773986</v>
      </c>
    </row>
    <row r="54" spans="1:17">
      <c r="A54" s="2">
        <v>81.794444444444437</v>
      </c>
      <c r="C54" s="3">
        <v>-4.9823651829999998</v>
      </c>
      <c r="K54" s="16" t="s">
        <v>665</v>
      </c>
      <c r="L54" s="54">
        <v>-1.7</v>
      </c>
      <c r="M54" s="54">
        <v>-2.2999999999999998</v>
      </c>
      <c r="N54" s="54">
        <v>-1.5</v>
      </c>
      <c r="O54" s="55">
        <f t="shared" si="0"/>
        <v>-1.7146158834970515</v>
      </c>
      <c r="P54" s="55">
        <f t="shared" si="1"/>
        <v>-2.3268626939354329</v>
      </c>
      <c r="Q54" s="55">
        <f t="shared" si="2"/>
        <v>-1.5113637810048184</v>
      </c>
    </row>
    <row r="55" spans="1:17">
      <c r="A55" s="2">
        <v>81.834027777777777</v>
      </c>
      <c r="C55" s="3">
        <v>-4.5181439386499997</v>
      </c>
      <c r="K55" s="16" t="s">
        <v>666</v>
      </c>
      <c r="L55" s="54">
        <v>-1.1000000000000001</v>
      </c>
      <c r="M55" s="54">
        <v>-1.5</v>
      </c>
      <c r="N55" s="54">
        <v>-0.9</v>
      </c>
      <c r="O55" s="55">
        <f t="shared" si="0"/>
        <v>-1.1060947359424949</v>
      </c>
      <c r="P55" s="55">
        <f t="shared" si="1"/>
        <v>-1.5113637810048184</v>
      </c>
      <c r="Q55" s="55">
        <f t="shared" si="2"/>
        <v>-0.90407446521490709</v>
      </c>
    </row>
    <row r="56" spans="1:17">
      <c r="A56" s="2">
        <v>81.834722222222226</v>
      </c>
      <c r="C56" s="3">
        <v>-4.4457256726100001</v>
      </c>
      <c r="K56" s="16" t="s">
        <v>666</v>
      </c>
      <c r="L56" s="54">
        <v>-0.9</v>
      </c>
      <c r="M56" s="54">
        <v>-1.1000000000000001</v>
      </c>
      <c r="N56" s="54">
        <v>-0.8</v>
      </c>
      <c r="O56" s="55">
        <f t="shared" si="0"/>
        <v>-0.90407446521490709</v>
      </c>
      <c r="P56" s="55">
        <f t="shared" si="1"/>
        <v>-1.1060947359424949</v>
      </c>
      <c r="Q56" s="55">
        <f t="shared" si="2"/>
        <v>-0.80321716972642665</v>
      </c>
    </row>
    <row r="57" spans="1:17">
      <c r="A57" s="2">
        <v>81.83541666666666</v>
      </c>
      <c r="C57" s="3">
        <v>-3.8745046762199999</v>
      </c>
      <c r="K57" s="16" t="s">
        <v>667</v>
      </c>
      <c r="L57" s="54">
        <v>-0.7</v>
      </c>
      <c r="M57" s="54">
        <v>-1.2</v>
      </c>
      <c r="N57" s="54">
        <v>-0.8</v>
      </c>
      <c r="O57" s="55">
        <f t="shared" si="0"/>
        <v>-0.70246149369644661</v>
      </c>
      <c r="P57" s="55">
        <f t="shared" si="1"/>
        <v>-1.2072581234269248</v>
      </c>
      <c r="Q57" s="55">
        <f t="shared" si="2"/>
        <v>-0.80321716972642665</v>
      </c>
    </row>
    <row r="58" spans="1:17">
      <c r="A58" s="2">
        <v>81.836111111111109</v>
      </c>
      <c r="C58" s="3">
        <v>-3.8623572786699998</v>
      </c>
      <c r="K58" s="16" t="s">
        <v>667</v>
      </c>
      <c r="L58" s="54">
        <v>-0.7</v>
      </c>
      <c r="M58" s="54">
        <v>-1</v>
      </c>
      <c r="N58" s="54">
        <v>-0.7</v>
      </c>
      <c r="O58" s="55">
        <f t="shared" si="0"/>
        <v>-0.70246149369644661</v>
      </c>
      <c r="P58" s="55">
        <f t="shared" si="1"/>
        <v>-1.0050335853501451</v>
      </c>
      <c r="Q58" s="55">
        <f t="shared" si="2"/>
        <v>-0.70246149369644661</v>
      </c>
    </row>
    <row r="59" spans="1:17">
      <c r="A59" s="2">
        <v>81.875694444444449</v>
      </c>
      <c r="C59" s="3">
        <v>-4.5701015963999998</v>
      </c>
      <c r="K59" s="16" t="s">
        <v>668</v>
      </c>
      <c r="L59" s="54">
        <v>-0.2</v>
      </c>
      <c r="M59" s="54">
        <v>-0.3</v>
      </c>
      <c r="N59" s="54">
        <v>-0.3</v>
      </c>
      <c r="O59" s="55">
        <f t="shared" si="0"/>
        <v>-0.20020026706730792</v>
      </c>
      <c r="P59" s="55">
        <f t="shared" si="1"/>
        <v>-0.30045090202987246</v>
      </c>
      <c r="Q59" s="55">
        <f t="shared" si="2"/>
        <v>-0.30045090202987246</v>
      </c>
    </row>
    <row r="60" spans="1:17">
      <c r="A60" s="2">
        <v>81.876388888888883</v>
      </c>
      <c r="C60" s="3">
        <v>-3.32799943828</v>
      </c>
      <c r="K60" s="16" t="s">
        <v>668</v>
      </c>
      <c r="L60" s="54">
        <v>-0.1</v>
      </c>
      <c r="M60" s="54">
        <v>-0.3</v>
      </c>
      <c r="N60" s="54">
        <v>-0.2</v>
      </c>
      <c r="O60" s="55">
        <f t="shared" si="0"/>
        <v>-0.10005003335835344</v>
      </c>
      <c r="P60" s="55">
        <f t="shared" si="1"/>
        <v>-0.30045090202987246</v>
      </c>
      <c r="Q60" s="55">
        <f t="shared" si="2"/>
        <v>-0.20020026706730792</v>
      </c>
    </row>
    <row r="61" spans="1:17">
      <c r="A61" s="2">
        <v>81.877083333333331</v>
      </c>
      <c r="C61" s="3">
        <v>-3.5377997783400001</v>
      </c>
      <c r="K61" s="16" t="s">
        <v>669</v>
      </c>
      <c r="L61" s="54">
        <v>0.5</v>
      </c>
      <c r="M61" s="54">
        <v>0.1</v>
      </c>
      <c r="N61" s="54">
        <v>0</v>
      </c>
      <c r="O61" s="55">
        <f t="shared" si="0"/>
        <v>0.49875415110389681</v>
      </c>
      <c r="P61" s="55">
        <f t="shared" si="1"/>
        <v>9.9950033308342318E-2</v>
      </c>
      <c r="Q61" s="55">
        <f t="shared" si="2"/>
        <v>0</v>
      </c>
    </row>
    <row r="62" spans="1:17">
      <c r="A62" s="2">
        <v>81.87777777777778</v>
      </c>
      <c r="C62" s="3">
        <v>-2.6887019327099999</v>
      </c>
      <c r="K62" s="16" t="s">
        <v>669</v>
      </c>
      <c r="L62" s="54">
        <v>0.8</v>
      </c>
      <c r="M62" s="54">
        <v>0.2</v>
      </c>
      <c r="N62" s="54">
        <v>0.7</v>
      </c>
      <c r="O62" s="55">
        <f t="shared" si="0"/>
        <v>0.79681696491768816</v>
      </c>
      <c r="P62" s="55">
        <f t="shared" si="1"/>
        <v>0.19980026626730579</v>
      </c>
      <c r="Q62" s="55">
        <f t="shared" si="2"/>
        <v>0.6975613736425138</v>
      </c>
    </row>
    <row r="63" spans="1:17">
      <c r="A63" s="9">
        <v>81.917361111111106</v>
      </c>
      <c r="B63" s="10">
        <v>-0.36514648381999998</v>
      </c>
      <c r="C63" s="3">
        <v>-1.12817818089</v>
      </c>
      <c r="K63" s="16" t="s">
        <v>670</v>
      </c>
      <c r="L63" s="54">
        <v>0.8</v>
      </c>
      <c r="M63" s="54">
        <v>0.6</v>
      </c>
      <c r="N63" s="54">
        <v>0.4</v>
      </c>
      <c r="O63" s="55">
        <f t="shared" si="0"/>
        <v>0.79681696491768816</v>
      </c>
      <c r="P63" s="55">
        <f t="shared" si="1"/>
        <v>0.59820716775474692</v>
      </c>
      <c r="Q63" s="55">
        <f t="shared" si="2"/>
        <v>0.39920212695374568</v>
      </c>
    </row>
    <row r="64" spans="1:17">
      <c r="A64" s="9">
        <v>81.918055555555554</v>
      </c>
      <c r="B64" s="10">
        <v>-0.14244727477999999</v>
      </c>
      <c r="C64" s="3">
        <v>-0.71220472773999999</v>
      </c>
      <c r="K64" s="16" t="s">
        <v>670</v>
      </c>
      <c r="L64" s="54">
        <v>0.5</v>
      </c>
      <c r="M64" s="54">
        <v>0.5</v>
      </c>
      <c r="N64" s="54">
        <v>0.2</v>
      </c>
      <c r="O64" s="55">
        <f t="shared" si="0"/>
        <v>0.49875415110389681</v>
      </c>
      <c r="P64" s="55">
        <f t="shared" si="1"/>
        <v>0.49875415110389681</v>
      </c>
      <c r="Q64" s="55">
        <f t="shared" si="2"/>
        <v>0.19980026626730579</v>
      </c>
    </row>
    <row r="65" spans="1:17">
      <c r="A65" s="9">
        <v>81.918750000000003</v>
      </c>
      <c r="B65" s="10">
        <v>9.8117294280000003E-2</v>
      </c>
      <c r="C65" s="3">
        <v>4.4207002469999999E-2</v>
      </c>
      <c r="K65" s="16" t="s">
        <v>671</v>
      </c>
      <c r="L65" s="54">
        <v>0.2</v>
      </c>
      <c r="M65" s="54">
        <v>0.6</v>
      </c>
      <c r="N65" s="54">
        <v>0.1</v>
      </c>
      <c r="O65" s="55">
        <f t="shared" si="0"/>
        <v>0.19980026626730579</v>
      </c>
      <c r="P65" s="55">
        <f t="shared" si="1"/>
        <v>0.59820716775474692</v>
      </c>
      <c r="Q65" s="55">
        <f t="shared" si="2"/>
        <v>9.9950033308342318E-2</v>
      </c>
    </row>
    <row r="66" spans="1:17">
      <c r="A66" s="9">
        <v>81.919444444444437</v>
      </c>
      <c r="B66" s="10">
        <v>9.6892083769999998E-2</v>
      </c>
      <c r="C66" s="3">
        <v>2.114092222E-2</v>
      </c>
      <c r="K66" s="16" t="s">
        <v>671</v>
      </c>
      <c r="L66" s="54">
        <v>-0.5</v>
      </c>
      <c r="M66" s="54">
        <v>0.2</v>
      </c>
      <c r="N66" s="54">
        <v>-0.7</v>
      </c>
      <c r="O66" s="55">
        <f t="shared" si="0"/>
        <v>-0.50125418235442865</v>
      </c>
      <c r="P66" s="55">
        <f t="shared" si="1"/>
        <v>0.19980026626730579</v>
      </c>
      <c r="Q66" s="55">
        <f t="shared" si="2"/>
        <v>-0.70246149369644661</v>
      </c>
    </row>
    <row r="67" spans="1:17">
      <c r="A67" s="9">
        <v>81.959027777777777</v>
      </c>
      <c r="B67" s="10">
        <v>-0.62235938330999996</v>
      </c>
      <c r="C67" s="3">
        <v>3.9033488120000001E-2</v>
      </c>
      <c r="K67" s="16" t="s">
        <v>672</v>
      </c>
      <c r="L67" s="54">
        <v>-0.3</v>
      </c>
      <c r="M67" s="54">
        <v>-0.3</v>
      </c>
      <c r="N67" s="54">
        <v>-0.3</v>
      </c>
      <c r="O67" s="55">
        <f t="shared" si="0"/>
        <v>-0.30045090202987246</v>
      </c>
      <c r="P67" s="55">
        <f t="shared" si="1"/>
        <v>-0.30045090202987246</v>
      </c>
      <c r="Q67" s="55">
        <f t="shared" si="2"/>
        <v>-0.30045090202987246</v>
      </c>
    </row>
    <row r="68" spans="1:17">
      <c r="A68" s="9">
        <v>81.959722222222226</v>
      </c>
      <c r="B68" s="10">
        <v>-1.6180505677599999</v>
      </c>
      <c r="C68" s="3">
        <v>-0.98715686948000003</v>
      </c>
      <c r="K68" s="16" t="s">
        <v>672</v>
      </c>
      <c r="L68" s="54">
        <v>-0.2</v>
      </c>
      <c r="M68" s="54">
        <v>-0.1</v>
      </c>
      <c r="N68" s="54">
        <v>-0.3</v>
      </c>
      <c r="O68" s="55">
        <f t="shared" ref="O68:O131" si="3">LN(L68/100+1)*100</f>
        <v>-0.20020026706730792</v>
      </c>
      <c r="P68" s="55">
        <f t="shared" ref="P68:P131" si="4">LN(M68/100+1)*100</f>
        <v>-0.10005003335835344</v>
      </c>
      <c r="Q68" s="55">
        <f t="shared" ref="Q68:Q131" si="5">LN(N68/100+1)*100</f>
        <v>-0.30045090202987246</v>
      </c>
    </row>
    <row r="69" spans="1:17">
      <c r="A69" s="9">
        <v>81.96041666666666</v>
      </c>
      <c r="B69" s="10">
        <v>-0.71952025051000001</v>
      </c>
      <c r="C69" s="3">
        <v>-0.77186842596000005</v>
      </c>
      <c r="K69" s="16" t="s">
        <v>673</v>
      </c>
      <c r="L69" s="54">
        <v>0</v>
      </c>
      <c r="M69" s="54">
        <v>0</v>
      </c>
      <c r="N69" s="54">
        <v>0</v>
      </c>
      <c r="O69" s="55">
        <f t="shared" si="3"/>
        <v>0</v>
      </c>
      <c r="P69" s="55">
        <f t="shared" si="4"/>
        <v>0</v>
      </c>
      <c r="Q69" s="55">
        <f t="shared" si="5"/>
        <v>0</v>
      </c>
    </row>
    <row r="70" spans="1:17">
      <c r="A70" s="9">
        <v>81.961111111111109</v>
      </c>
      <c r="B70" s="10">
        <v>-0.17780370529</v>
      </c>
      <c r="C70" s="3">
        <v>-0.70462932649999999</v>
      </c>
      <c r="K70" s="16" t="s">
        <v>673</v>
      </c>
      <c r="L70" s="54">
        <v>0.1</v>
      </c>
      <c r="M70" s="54">
        <v>0.3</v>
      </c>
      <c r="N70" s="54">
        <v>0</v>
      </c>
      <c r="O70" s="55">
        <f t="shared" si="3"/>
        <v>9.9950033308342318E-2</v>
      </c>
      <c r="P70" s="55">
        <f t="shared" si="4"/>
        <v>0.29955089797983708</v>
      </c>
      <c r="Q70" s="55">
        <f t="shared" si="5"/>
        <v>0</v>
      </c>
    </row>
    <row r="71" spans="1:17">
      <c r="A71" s="9">
        <v>82.000694444444449</v>
      </c>
      <c r="B71" s="10">
        <v>-3.5287781169999997E-2</v>
      </c>
      <c r="C71" s="3">
        <v>-0.50100069589999996</v>
      </c>
      <c r="K71" s="16" t="s">
        <v>674</v>
      </c>
      <c r="L71" s="54">
        <v>-0.3</v>
      </c>
      <c r="M71" s="54">
        <v>0</v>
      </c>
      <c r="N71" s="54">
        <v>-0.1</v>
      </c>
      <c r="O71" s="55">
        <f t="shared" si="3"/>
        <v>-0.30045090202987246</v>
      </c>
      <c r="P71" s="55">
        <f t="shared" si="4"/>
        <v>0</v>
      </c>
      <c r="Q71" s="55">
        <f t="shared" si="5"/>
        <v>-0.10005003335835344</v>
      </c>
    </row>
    <row r="72" spans="1:17">
      <c r="A72" s="9">
        <v>82.001388888888883</v>
      </c>
      <c r="B72" s="10">
        <v>0.79510906898</v>
      </c>
      <c r="C72" s="3">
        <v>-6.28546078E-3</v>
      </c>
      <c r="K72" s="16" t="s">
        <v>674</v>
      </c>
      <c r="L72" s="54">
        <v>-0.4</v>
      </c>
      <c r="M72" s="54">
        <v>-0.3</v>
      </c>
      <c r="N72" s="54">
        <v>0</v>
      </c>
      <c r="O72" s="55">
        <f t="shared" si="3"/>
        <v>-0.40080213975388218</v>
      </c>
      <c r="P72" s="55">
        <f t="shared" si="4"/>
        <v>-0.30045090202987246</v>
      </c>
      <c r="Q72" s="55">
        <f t="shared" si="5"/>
        <v>0</v>
      </c>
    </row>
    <row r="73" spans="1:17">
      <c r="A73" s="9">
        <v>82.002083333333331</v>
      </c>
      <c r="B73" s="10">
        <v>-0.15692684567000001</v>
      </c>
      <c r="C73" s="3">
        <v>0.73812089249000001</v>
      </c>
      <c r="K73" s="16" t="s">
        <v>675</v>
      </c>
      <c r="L73" s="54">
        <v>0.4</v>
      </c>
      <c r="M73" s="54">
        <v>0</v>
      </c>
      <c r="N73" s="54">
        <v>0.5</v>
      </c>
      <c r="O73" s="55">
        <f t="shared" si="3"/>
        <v>0.39920212695374568</v>
      </c>
      <c r="P73" s="55">
        <f t="shared" si="4"/>
        <v>0</v>
      </c>
      <c r="Q73" s="55">
        <f t="shared" si="5"/>
        <v>0.49875415110389681</v>
      </c>
    </row>
    <row r="74" spans="1:17">
      <c r="A74" s="9">
        <v>82.00277777777778</v>
      </c>
      <c r="B74" s="10">
        <v>1.1152199170699999</v>
      </c>
      <c r="C74" s="3">
        <v>1.25692393626</v>
      </c>
      <c r="K74" s="16" t="s">
        <v>675</v>
      </c>
      <c r="L74" s="54">
        <v>0.4</v>
      </c>
      <c r="M74" s="54">
        <v>0</v>
      </c>
      <c r="N74" s="54">
        <v>0.5</v>
      </c>
      <c r="O74" s="55">
        <f t="shared" si="3"/>
        <v>0.39920212695374568</v>
      </c>
      <c r="P74" s="55">
        <f t="shared" si="4"/>
        <v>0</v>
      </c>
      <c r="Q74" s="55">
        <f t="shared" si="5"/>
        <v>0.49875415110389681</v>
      </c>
    </row>
    <row r="75" spans="1:17">
      <c r="A75" s="9">
        <v>82.042361111111106</v>
      </c>
      <c r="B75" s="10">
        <v>0.73155305152000005</v>
      </c>
      <c r="C75" s="3">
        <v>1.1291407078</v>
      </c>
      <c r="D75" s="36">
        <v>-0.84924821720499999</v>
      </c>
      <c r="K75" s="16" t="s">
        <v>676</v>
      </c>
      <c r="L75" s="54">
        <v>0.5</v>
      </c>
      <c r="M75" s="54">
        <v>0.4</v>
      </c>
      <c r="N75" s="54">
        <v>0.6</v>
      </c>
      <c r="O75" s="55">
        <f t="shared" si="3"/>
        <v>0.49875415110389681</v>
      </c>
      <c r="P75" s="55">
        <f t="shared" si="4"/>
        <v>0.39920212695374568</v>
      </c>
      <c r="Q75" s="55">
        <f t="shared" si="5"/>
        <v>0.59820716775474692</v>
      </c>
    </row>
    <row r="76" spans="1:17">
      <c r="A76" s="9">
        <v>82.043055555555554</v>
      </c>
      <c r="B76" s="10">
        <v>0.41310660661999998</v>
      </c>
      <c r="C76" s="3">
        <v>0.85602578732000001</v>
      </c>
      <c r="D76" s="37">
        <v>-0.721800430815</v>
      </c>
      <c r="K76" s="16" t="s">
        <v>676</v>
      </c>
      <c r="L76" s="54">
        <v>0.7</v>
      </c>
      <c r="M76" s="54">
        <v>0.6</v>
      </c>
      <c r="N76" s="54">
        <v>0.9</v>
      </c>
      <c r="O76" s="55">
        <f t="shared" si="3"/>
        <v>0.6975613736425138</v>
      </c>
      <c r="P76" s="55">
        <f t="shared" si="4"/>
        <v>0.59820716775474692</v>
      </c>
      <c r="Q76" s="55">
        <f t="shared" si="5"/>
        <v>0.89597413714718011</v>
      </c>
    </row>
    <row r="77" spans="1:17">
      <c r="A77" s="9">
        <v>82.043750000000003</v>
      </c>
      <c r="B77" s="10">
        <v>-0.19691337129</v>
      </c>
      <c r="C77" s="3">
        <v>0.39935806738000001</v>
      </c>
      <c r="D77" s="36">
        <v>-3.0426355136119998</v>
      </c>
      <c r="K77" s="16" t="s">
        <v>677</v>
      </c>
      <c r="L77" s="54">
        <v>0.7</v>
      </c>
      <c r="M77" s="54">
        <v>0.7</v>
      </c>
      <c r="N77" s="54">
        <v>0.9</v>
      </c>
      <c r="O77" s="55">
        <f t="shared" si="3"/>
        <v>0.6975613736425138</v>
      </c>
      <c r="P77" s="55">
        <f t="shared" si="4"/>
        <v>0.6975613736425138</v>
      </c>
      <c r="Q77" s="55">
        <f t="shared" si="5"/>
        <v>0.89597413714718011</v>
      </c>
    </row>
    <row r="78" spans="1:17">
      <c r="A78" s="9">
        <v>82.044444444444437</v>
      </c>
      <c r="B78" s="10">
        <v>-0.75373070977000001</v>
      </c>
      <c r="C78" s="3">
        <v>-0.12845304137999999</v>
      </c>
      <c r="D78" s="36">
        <v>-3.3005378863599999</v>
      </c>
      <c r="K78" s="16" t="s">
        <v>677</v>
      </c>
      <c r="L78" s="54">
        <v>0.8</v>
      </c>
      <c r="M78" s="54">
        <v>0.7</v>
      </c>
      <c r="N78" s="54">
        <v>1</v>
      </c>
      <c r="O78" s="55">
        <f t="shared" si="3"/>
        <v>0.79681696491768816</v>
      </c>
      <c r="P78" s="55">
        <f t="shared" si="4"/>
        <v>0.6975613736425138</v>
      </c>
      <c r="Q78" s="55">
        <f t="shared" si="5"/>
        <v>0.99503308531680923</v>
      </c>
    </row>
    <row r="79" spans="1:17">
      <c r="A79" s="9">
        <v>82.084027777777777</v>
      </c>
      <c r="B79" s="10">
        <v>-2.50427156673</v>
      </c>
      <c r="C79" s="3">
        <v>-1.12265918725</v>
      </c>
      <c r="D79" s="36">
        <v>-4.7186499869049996</v>
      </c>
      <c r="K79" s="16" t="s">
        <v>678</v>
      </c>
      <c r="L79" s="54">
        <v>1</v>
      </c>
      <c r="M79" s="54">
        <v>1.1000000000000001</v>
      </c>
      <c r="N79" s="54">
        <v>1.3</v>
      </c>
      <c r="O79" s="55">
        <f t="shared" si="3"/>
        <v>0.99503308531680923</v>
      </c>
      <c r="P79" s="55">
        <f t="shared" si="4"/>
        <v>1.0939940038334264</v>
      </c>
      <c r="Q79" s="55">
        <f t="shared" si="5"/>
        <v>1.2916225266546228</v>
      </c>
    </row>
    <row r="80" spans="1:17">
      <c r="A80" s="9">
        <v>82.084722222222226</v>
      </c>
      <c r="B80" s="10">
        <v>-4.1353149773500002</v>
      </c>
      <c r="C80" s="3">
        <v>-3.0275445866699999</v>
      </c>
      <c r="D80" s="37">
        <v>-4.8931003310649999</v>
      </c>
      <c r="K80" s="16" t="s">
        <v>678</v>
      </c>
      <c r="L80" s="54">
        <v>1.4</v>
      </c>
      <c r="M80" s="54">
        <v>1.1000000000000001</v>
      </c>
      <c r="N80" s="54">
        <v>1.9</v>
      </c>
      <c r="O80" s="55">
        <f t="shared" si="3"/>
        <v>1.3902905168991433</v>
      </c>
      <c r="P80" s="55">
        <f t="shared" si="4"/>
        <v>1.0939940038334264</v>
      </c>
      <c r="Q80" s="55">
        <f t="shared" si="5"/>
        <v>1.8821754240587667</v>
      </c>
    </row>
    <row r="81" spans="1:17">
      <c r="A81" s="9">
        <v>82.08541666666666</v>
      </c>
      <c r="B81" s="10">
        <v>-4.7330162213999998</v>
      </c>
      <c r="C81" s="3">
        <v>-4.0800739871299996</v>
      </c>
      <c r="D81" s="36">
        <v>-5.5932152687999999</v>
      </c>
      <c r="K81" s="16" t="s">
        <v>679</v>
      </c>
      <c r="L81" s="54">
        <v>1.7</v>
      </c>
      <c r="M81" s="54">
        <v>1.7</v>
      </c>
      <c r="N81" s="54">
        <v>1.9</v>
      </c>
      <c r="O81" s="55">
        <f t="shared" si="3"/>
        <v>1.6857117066422806</v>
      </c>
      <c r="P81" s="55">
        <f t="shared" si="4"/>
        <v>1.6857117066422806</v>
      </c>
      <c r="Q81" s="55">
        <f t="shared" si="5"/>
        <v>1.8821754240587667</v>
      </c>
    </row>
    <row r="82" spans="1:17">
      <c r="A82" s="9">
        <v>82.086111111111109</v>
      </c>
      <c r="B82" s="10">
        <v>-5.79929794259</v>
      </c>
      <c r="C82" s="3">
        <v>-4.6917706031600002</v>
      </c>
      <c r="D82" s="36">
        <v>-6.7802255932459996</v>
      </c>
      <c r="K82" s="16" t="s">
        <v>679</v>
      </c>
      <c r="L82" s="54">
        <v>1.7</v>
      </c>
      <c r="M82" s="54">
        <v>1.7</v>
      </c>
      <c r="N82" s="54">
        <v>2.2000000000000002</v>
      </c>
      <c r="O82" s="55">
        <f t="shared" si="3"/>
        <v>1.6857117066422806</v>
      </c>
      <c r="P82" s="55">
        <f t="shared" si="4"/>
        <v>1.6857117066422806</v>
      </c>
      <c r="Q82" s="55">
        <f t="shared" si="5"/>
        <v>2.1761491781512712</v>
      </c>
    </row>
    <row r="83" spans="1:17">
      <c r="A83" s="9">
        <v>82.125694444444449</v>
      </c>
      <c r="B83" s="10">
        <v>-6.1392027019600004</v>
      </c>
      <c r="C83" s="3">
        <v>-6.2818245560800001</v>
      </c>
      <c r="D83" s="36">
        <v>-6.5624296941239999</v>
      </c>
      <c r="K83" s="16" t="s">
        <v>680</v>
      </c>
      <c r="L83" s="54">
        <v>1.9</v>
      </c>
      <c r="M83" s="54">
        <v>1.9</v>
      </c>
      <c r="N83" s="54">
        <v>2</v>
      </c>
      <c r="O83" s="55">
        <f t="shared" si="3"/>
        <v>1.8821754240587667</v>
      </c>
      <c r="P83" s="55">
        <f t="shared" si="4"/>
        <v>1.8821754240587667</v>
      </c>
      <c r="Q83" s="55">
        <f t="shared" si="5"/>
        <v>1.9802627296179729</v>
      </c>
    </row>
    <row r="84" spans="1:17">
      <c r="A84" s="9">
        <v>82.126388888888883</v>
      </c>
      <c r="B84" s="10">
        <v>-6.4163762490799998</v>
      </c>
      <c r="C84" s="3">
        <v>-6.0845951920700001</v>
      </c>
      <c r="D84" s="37">
        <v>-5.8042782746829999</v>
      </c>
      <c r="K84" s="16" t="s">
        <v>680</v>
      </c>
      <c r="L84" s="54">
        <v>2</v>
      </c>
      <c r="M84" s="54">
        <v>1.9</v>
      </c>
      <c r="N84" s="54">
        <v>2.5</v>
      </c>
      <c r="O84" s="55">
        <f t="shared" si="3"/>
        <v>1.9802627296179729</v>
      </c>
      <c r="P84" s="55">
        <f t="shared" si="4"/>
        <v>1.8821754240587667</v>
      </c>
      <c r="Q84" s="55">
        <f t="shared" si="5"/>
        <v>2.4692612590371414</v>
      </c>
    </row>
    <row r="85" spans="1:17">
      <c r="A85" s="9">
        <v>82.127083333333331</v>
      </c>
      <c r="B85" s="10">
        <v>-6.8340686420700001</v>
      </c>
      <c r="C85" s="3">
        <v>-6.5519694901900003</v>
      </c>
      <c r="D85" s="37">
        <v>-4.7695904004380001</v>
      </c>
      <c r="K85" s="16" t="s">
        <v>681</v>
      </c>
      <c r="L85" s="54">
        <v>1.9</v>
      </c>
      <c r="M85" s="54">
        <v>1.6</v>
      </c>
      <c r="N85" s="54">
        <v>1.9</v>
      </c>
      <c r="O85" s="55">
        <f t="shared" si="3"/>
        <v>1.8821754240587667</v>
      </c>
      <c r="P85" s="55">
        <f t="shared" si="4"/>
        <v>1.5873349156290164</v>
      </c>
      <c r="Q85" s="55">
        <f t="shared" si="5"/>
        <v>1.8821754240587667</v>
      </c>
    </row>
    <row r="86" spans="1:17">
      <c r="A86" s="9">
        <v>82.12777777777778</v>
      </c>
      <c r="B86" s="10">
        <v>-6.3102896892700002</v>
      </c>
      <c r="C86" s="3">
        <v>-6.71296252486</v>
      </c>
      <c r="D86" s="36">
        <v>-4.8447979137230002</v>
      </c>
      <c r="K86" s="16" t="s">
        <v>681</v>
      </c>
      <c r="L86" s="54">
        <v>1.9</v>
      </c>
      <c r="M86" s="54">
        <v>1.6</v>
      </c>
      <c r="N86" s="54">
        <v>1.5</v>
      </c>
      <c r="O86" s="55">
        <f t="shared" si="3"/>
        <v>1.8821754240587667</v>
      </c>
      <c r="P86" s="55">
        <f t="shared" si="4"/>
        <v>1.5873349156290164</v>
      </c>
      <c r="Q86" s="55">
        <f t="shared" si="5"/>
        <v>1.4888612493750559</v>
      </c>
    </row>
    <row r="87" spans="1:17">
      <c r="A87" s="9">
        <v>82.167361111111106</v>
      </c>
      <c r="B87" s="10">
        <v>-6.2687595379000003</v>
      </c>
      <c r="C87" s="3">
        <v>-6.6820866917100004</v>
      </c>
      <c r="D87" s="36">
        <v>-4.6522631263080001</v>
      </c>
      <c r="K87" s="16" t="s">
        <v>682</v>
      </c>
      <c r="L87" s="54">
        <v>2</v>
      </c>
      <c r="M87" s="54">
        <v>1.9</v>
      </c>
      <c r="N87" s="54">
        <v>1.2</v>
      </c>
      <c r="O87" s="55">
        <f t="shared" si="3"/>
        <v>1.9802627296179729</v>
      </c>
      <c r="P87" s="55">
        <f t="shared" si="4"/>
        <v>1.8821754240587667</v>
      </c>
      <c r="Q87" s="55">
        <f t="shared" si="5"/>
        <v>1.1928570865273813</v>
      </c>
    </row>
    <row r="88" spans="1:17">
      <c r="A88" s="9">
        <v>82.168055555555554</v>
      </c>
      <c r="B88" s="10">
        <v>-5.7732905472000002</v>
      </c>
      <c r="C88" s="3">
        <v>-6.4261985628099998</v>
      </c>
      <c r="D88" s="37">
        <v>-4.7678093985130001</v>
      </c>
      <c r="K88" s="16" t="s">
        <v>682</v>
      </c>
      <c r="L88" s="54">
        <v>2.1</v>
      </c>
      <c r="M88" s="54">
        <v>1.9</v>
      </c>
      <c r="N88" s="54">
        <v>1.8</v>
      </c>
      <c r="O88" s="55">
        <f t="shared" si="3"/>
        <v>2.078253918252841</v>
      </c>
      <c r="P88" s="55">
        <f t="shared" si="4"/>
        <v>1.8821754240587667</v>
      </c>
      <c r="Q88" s="55">
        <f t="shared" si="5"/>
        <v>1.7839918128331016</v>
      </c>
    </row>
    <row r="89" spans="1:17">
      <c r="A89" s="9">
        <v>82.168750000000003</v>
      </c>
      <c r="B89" s="10">
        <v>-4.2014655151499998</v>
      </c>
      <c r="C89" s="3">
        <v>-4.6948361353000001</v>
      </c>
      <c r="D89" s="36">
        <v>-2.5716889220499999</v>
      </c>
      <c r="K89" s="16" t="s">
        <v>683</v>
      </c>
      <c r="L89" s="54">
        <v>2</v>
      </c>
      <c r="M89" s="54">
        <v>2</v>
      </c>
      <c r="N89" s="54">
        <v>1.5</v>
      </c>
      <c r="O89" s="55">
        <f t="shared" si="3"/>
        <v>1.9802627296179729</v>
      </c>
      <c r="P89" s="55">
        <f t="shared" si="4"/>
        <v>1.9802627296179729</v>
      </c>
      <c r="Q89" s="55">
        <f t="shared" si="5"/>
        <v>1.4888612493750559</v>
      </c>
    </row>
    <row r="90" spans="1:17">
      <c r="A90" s="9">
        <v>82.169444444444437</v>
      </c>
      <c r="B90" s="10">
        <v>-3.21285373521</v>
      </c>
      <c r="C90" s="3">
        <v>-4.1637510134699998</v>
      </c>
      <c r="D90" s="36">
        <v>-2.0426406739009999</v>
      </c>
      <c r="K90" s="16" t="s">
        <v>683</v>
      </c>
      <c r="L90" s="54">
        <v>1.9</v>
      </c>
      <c r="M90" s="54">
        <v>2.1</v>
      </c>
      <c r="N90" s="54">
        <v>1.2</v>
      </c>
      <c r="O90" s="55">
        <f t="shared" si="3"/>
        <v>1.8821754240587667</v>
      </c>
      <c r="P90" s="55">
        <f t="shared" si="4"/>
        <v>2.078253918252841</v>
      </c>
      <c r="Q90" s="55">
        <f t="shared" si="5"/>
        <v>1.1928570865273813</v>
      </c>
    </row>
    <row r="91" spans="1:17">
      <c r="A91" s="9">
        <v>82.209027777777777</v>
      </c>
      <c r="B91" s="10">
        <v>-2.5674250396599998</v>
      </c>
      <c r="C91" s="3">
        <v>-3.1266521413000001</v>
      </c>
      <c r="D91" s="36">
        <v>-2.0506209373690001</v>
      </c>
      <c r="K91" s="16" t="s">
        <v>684</v>
      </c>
      <c r="L91" s="54">
        <v>1.7</v>
      </c>
      <c r="M91" s="54">
        <v>1.9</v>
      </c>
      <c r="N91" s="54">
        <v>0.9</v>
      </c>
      <c r="O91" s="55">
        <f t="shared" si="3"/>
        <v>1.6857117066422806</v>
      </c>
      <c r="P91" s="55">
        <f t="shared" si="4"/>
        <v>1.8821754240587667</v>
      </c>
      <c r="Q91" s="55">
        <f t="shared" si="5"/>
        <v>0.89597413714718011</v>
      </c>
    </row>
    <row r="92" spans="1:17">
      <c r="A92" s="9">
        <v>82.209722222222226</v>
      </c>
      <c r="B92" s="10">
        <v>-1.95034626109</v>
      </c>
      <c r="C92" s="3">
        <v>-2.3859038425999999</v>
      </c>
      <c r="D92" s="37">
        <v>-2.8927740548489997</v>
      </c>
      <c r="K92" s="16" t="s">
        <v>684</v>
      </c>
      <c r="L92" s="54">
        <v>2</v>
      </c>
      <c r="M92" s="54">
        <v>2</v>
      </c>
      <c r="N92" s="54">
        <v>1</v>
      </c>
      <c r="O92" s="55">
        <f t="shared" si="3"/>
        <v>1.9802627296179729</v>
      </c>
      <c r="P92" s="55">
        <f t="shared" si="4"/>
        <v>1.9802627296179729</v>
      </c>
      <c r="Q92" s="55">
        <f t="shared" si="5"/>
        <v>0.99503308531680923</v>
      </c>
    </row>
    <row r="93" spans="1:17">
      <c r="A93" s="9">
        <v>82.21041666666666</v>
      </c>
      <c r="B93" s="10">
        <v>-2.7055218890799999</v>
      </c>
      <c r="C93" s="3">
        <v>-2.5357370971100002</v>
      </c>
      <c r="D93" s="36">
        <v>-4.4714140823330002</v>
      </c>
      <c r="K93" s="16" t="s">
        <v>685</v>
      </c>
      <c r="L93" s="54">
        <v>2</v>
      </c>
      <c r="M93" s="54">
        <v>2.2000000000000002</v>
      </c>
      <c r="N93" s="54">
        <v>1</v>
      </c>
      <c r="O93" s="55">
        <f t="shared" si="3"/>
        <v>1.9802627296179729</v>
      </c>
      <c r="P93" s="55">
        <f t="shared" si="4"/>
        <v>2.1761491781512712</v>
      </c>
      <c r="Q93" s="55">
        <f t="shared" si="5"/>
        <v>0.99503308531680923</v>
      </c>
    </row>
    <row r="94" spans="1:17">
      <c r="A94" s="9">
        <v>82.211111111111109</v>
      </c>
      <c r="B94" s="10">
        <v>-2.8712586025800002</v>
      </c>
      <c r="C94" s="3">
        <v>-2.75303911497</v>
      </c>
      <c r="D94" s="36">
        <v>-4.1744581361000002</v>
      </c>
      <c r="K94" s="16" t="s">
        <v>685</v>
      </c>
      <c r="L94" s="54">
        <v>2.2999999999999998</v>
      </c>
      <c r="M94" s="54">
        <v>2.2999999999999998</v>
      </c>
      <c r="N94" s="54">
        <v>1.7</v>
      </c>
      <c r="O94" s="55">
        <f t="shared" si="3"/>
        <v>2.273948696948934</v>
      </c>
      <c r="P94" s="55">
        <f t="shared" si="4"/>
        <v>2.273948696948934</v>
      </c>
      <c r="Q94" s="55">
        <f t="shared" si="5"/>
        <v>1.6857117066422806</v>
      </c>
    </row>
    <row r="95" spans="1:17">
      <c r="A95" s="9">
        <v>82.250694444444449</v>
      </c>
      <c r="B95" s="10">
        <v>-4.0983812804999999</v>
      </c>
      <c r="C95" s="3">
        <v>-2.3330794000999999</v>
      </c>
      <c r="D95" s="36">
        <v>-6.1486103087829997</v>
      </c>
      <c r="K95" s="16" t="s">
        <v>686</v>
      </c>
      <c r="L95" s="54">
        <v>2.7</v>
      </c>
      <c r="M95" s="54">
        <v>2.8</v>
      </c>
      <c r="N95" s="54">
        <v>2.5</v>
      </c>
      <c r="O95" s="55">
        <f t="shared" si="3"/>
        <v>2.6641930946421093</v>
      </c>
      <c r="P95" s="55">
        <f t="shared" si="4"/>
        <v>2.7615167032973389</v>
      </c>
      <c r="Q95" s="55">
        <f t="shared" si="5"/>
        <v>2.4692612590371414</v>
      </c>
    </row>
    <row r="96" spans="1:17">
      <c r="A96" s="9">
        <v>82.251388888888883</v>
      </c>
      <c r="B96" s="10">
        <v>-5.8578592468000004</v>
      </c>
      <c r="C96" s="3">
        <v>-4.7811413143500001</v>
      </c>
      <c r="D96" s="36">
        <v>-6.8809743913570003</v>
      </c>
      <c r="K96" s="16" t="s">
        <v>686</v>
      </c>
      <c r="L96" s="54">
        <v>2.7</v>
      </c>
      <c r="M96" s="54">
        <v>2.6</v>
      </c>
      <c r="N96" s="54">
        <v>2.7</v>
      </c>
      <c r="O96" s="55">
        <f t="shared" si="3"/>
        <v>2.6641930946421093</v>
      </c>
      <c r="P96" s="55">
        <f t="shared" si="4"/>
        <v>2.5667746748577813</v>
      </c>
      <c r="Q96" s="55">
        <f t="shared" si="5"/>
        <v>2.6641930946421093</v>
      </c>
    </row>
    <row r="97" spans="1:17">
      <c r="A97" s="9">
        <v>82.252083333333331</v>
      </c>
      <c r="B97" s="10">
        <v>-7.3207706787199998</v>
      </c>
      <c r="C97" s="3">
        <v>-6.24358778678</v>
      </c>
      <c r="D97" s="36">
        <v>-11.221942825856999</v>
      </c>
      <c r="K97" s="16" t="s">
        <v>687</v>
      </c>
      <c r="L97" s="54">
        <v>2.7</v>
      </c>
      <c r="M97" s="54">
        <v>2.7</v>
      </c>
      <c r="N97" s="54">
        <v>1.9</v>
      </c>
      <c r="O97" s="55">
        <f t="shared" si="3"/>
        <v>2.6641930946421093</v>
      </c>
      <c r="P97" s="55">
        <f t="shared" si="4"/>
        <v>2.6641930946421093</v>
      </c>
      <c r="Q97" s="55">
        <f t="shared" si="5"/>
        <v>1.8821754240587667</v>
      </c>
    </row>
    <row r="98" spans="1:17">
      <c r="A98" s="9">
        <v>82.25277777777778</v>
      </c>
      <c r="B98" s="10">
        <v>-10.4642615712</v>
      </c>
      <c r="C98" s="3">
        <v>-8.0609305826599993</v>
      </c>
      <c r="D98" s="36">
        <v>-14.149773851706</v>
      </c>
      <c r="K98" s="16" t="s">
        <v>687</v>
      </c>
      <c r="L98" s="54">
        <v>2.7</v>
      </c>
      <c r="M98" s="54">
        <v>2.8</v>
      </c>
      <c r="N98" s="54">
        <v>2.1</v>
      </c>
      <c r="O98" s="55">
        <f t="shared" si="3"/>
        <v>2.6641930946421093</v>
      </c>
      <c r="P98" s="55">
        <f t="shared" si="4"/>
        <v>2.7615167032973389</v>
      </c>
      <c r="Q98" s="55">
        <f t="shared" si="5"/>
        <v>2.078253918252841</v>
      </c>
    </row>
    <row r="99" spans="1:17">
      <c r="A99" s="9">
        <v>82.292361111111106</v>
      </c>
      <c r="B99" s="10">
        <v>-14.939353189169999</v>
      </c>
      <c r="C99" s="3">
        <v>-11.1833323611</v>
      </c>
      <c r="D99" s="36">
        <v>-15.967639571256999</v>
      </c>
      <c r="K99" s="16" t="s">
        <v>688</v>
      </c>
      <c r="L99" s="54">
        <v>2.4</v>
      </c>
      <c r="M99" s="54">
        <v>2.4</v>
      </c>
      <c r="N99" s="54">
        <v>2.2000000000000002</v>
      </c>
      <c r="O99" s="55">
        <f t="shared" si="3"/>
        <v>2.3716526617316065</v>
      </c>
      <c r="P99" s="55">
        <f t="shared" si="4"/>
        <v>2.3716526617316065</v>
      </c>
      <c r="Q99" s="55">
        <f t="shared" si="5"/>
        <v>2.1761491781512712</v>
      </c>
    </row>
    <row r="100" spans="1:17">
      <c r="A100" s="9">
        <v>82.293055555555554</v>
      </c>
      <c r="B100" s="10">
        <v>-16.15040390699</v>
      </c>
      <c r="C100" s="3">
        <v>-14.862626842699999</v>
      </c>
      <c r="D100" s="36">
        <v>-15.206386569347</v>
      </c>
      <c r="K100" s="16" t="s">
        <v>688</v>
      </c>
      <c r="L100" s="54">
        <v>2.6</v>
      </c>
      <c r="M100" s="54">
        <v>2.2999999999999998</v>
      </c>
      <c r="N100" s="54">
        <v>2.7</v>
      </c>
      <c r="O100" s="55">
        <f t="shared" si="3"/>
        <v>2.5667746748577813</v>
      </c>
      <c r="P100" s="55">
        <f t="shared" si="4"/>
        <v>2.273948696948934</v>
      </c>
      <c r="Q100" s="55">
        <f t="shared" si="5"/>
        <v>2.6641930946421093</v>
      </c>
    </row>
    <row r="101" spans="1:17">
      <c r="A101" s="9">
        <v>82.293750000000003</v>
      </c>
      <c r="B101" s="10">
        <v>-15.503008385159999</v>
      </c>
      <c r="C101" s="3">
        <v>-16.214535250170002</v>
      </c>
      <c r="D101" s="36">
        <v>-13.497687161830001</v>
      </c>
      <c r="K101" s="16" t="s">
        <v>689</v>
      </c>
      <c r="L101" s="54">
        <v>2.5</v>
      </c>
      <c r="M101" s="54">
        <v>2.2999999999999998</v>
      </c>
      <c r="N101" s="54">
        <v>2.2000000000000002</v>
      </c>
      <c r="O101" s="55">
        <f t="shared" si="3"/>
        <v>2.4692612590371414</v>
      </c>
      <c r="P101" s="55">
        <f t="shared" si="4"/>
        <v>2.273948696948934</v>
      </c>
      <c r="Q101" s="55">
        <f t="shared" si="5"/>
        <v>2.1761491781512712</v>
      </c>
    </row>
    <row r="102" spans="1:17">
      <c r="A102" s="9">
        <v>82.294444444444437</v>
      </c>
      <c r="B102" s="10">
        <v>-13.21960181299</v>
      </c>
      <c r="C102" s="3">
        <v>-14.0129664179</v>
      </c>
      <c r="D102" s="36">
        <v>-12.598986987233999</v>
      </c>
      <c r="K102" s="16" t="s">
        <v>689</v>
      </c>
      <c r="L102" s="54">
        <v>2.2000000000000002</v>
      </c>
      <c r="M102" s="54">
        <v>1.9</v>
      </c>
      <c r="N102" s="54">
        <v>2.1</v>
      </c>
      <c r="O102" s="55">
        <f t="shared" si="3"/>
        <v>2.1761491781512712</v>
      </c>
      <c r="P102" s="55">
        <f t="shared" si="4"/>
        <v>1.8821754240587667</v>
      </c>
      <c r="Q102" s="55">
        <f t="shared" si="5"/>
        <v>2.078253918252841</v>
      </c>
    </row>
    <row r="103" spans="1:17">
      <c r="A103" s="9">
        <v>82.334027777777777</v>
      </c>
      <c r="B103" s="10">
        <v>-12.56568563644</v>
      </c>
      <c r="C103" s="3">
        <v>-13.158078276419999</v>
      </c>
      <c r="D103" s="36">
        <v>-11.683803868786999</v>
      </c>
      <c r="K103" s="16" t="s">
        <v>690</v>
      </c>
      <c r="L103" s="54">
        <v>2.2999999999999998</v>
      </c>
      <c r="M103" s="54">
        <v>2.2999999999999998</v>
      </c>
      <c r="N103" s="54">
        <v>2.4</v>
      </c>
      <c r="O103" s="55">
        <f t="shared" si="3"/>
        <v>2.273948696948934</v>
      </c>
      <c r="P103" s="55">
        <f t="shared" si="4"/>
        <v>2.273948696948934</v>
      </c>
      <c r="Q103" s="55">
        <f t="shared" si="5"/>
        <v>2.3716526617316065</v>
      </c>
    </row>
    <row r="104" spans="1:17">
      <c r="A104" s="9">
        <v>82.334722222222226</v>
      </c>
      <c r="B104" s="10">
        <v>-11.678467081000001</v>
      </c>
      <c r="C104" s="3">
        <v>-12.368148926929999</v>
      </c>
      <c r="D104" s="36">
        <v>-10.612229037741999</v>
      </c>
      <c r="K104" s="16" t="s">
        <v>690</v>
      </c>
      <c r="L104" s="54">
        <v>2.7</v>
      </c>
      <c r="M104" s="54">
        <v>2.7</v>
      </c>
      <c r="N104" s="54">
        <v>2.7</v>
      </c>
      <c r="O104" s="55">
        <f t="shared" si="3"/>
        <v>2.6641930946421093</v>
      </c>
      <c r="P104" s="55">
        <f t="shared" si="4"/>
        <v>2.6641930946421093</v>
      </c>
      <c r="Q104" s="55">
        <f t="shared" si="5"/>
        <v>2.6641930946421093</v>
      </c>
    </row>
    <row r="105" spans="1:17">
      <c r="A105" s="9">
        <v>82.33541666666666</v>
      </c>
      <c r="B105" s="10">
        <v>-11.210014792619999</v>
      </c>
      <c r="C105" s="3">
        <v>-11.58316090272</v>
      </c>
      <c r="D105" s="36">
        <v>-10.21821946341</v>
      </c>
      <c r="K105" s="16" t="s">
        <v>691</v>
      </c>
      <c r="L105" s="54">
        <v>3.2</v>
      </c>
      <c r="M105" s="54">
        <v>2.9</v>
      </c>
      <c r="N105" s="54">
        <v>2.9</v>
      </c>
      <c r="O105" s="55">
        <f t="shared" si="3"/>
        <v>3.1498667059371015</v>
      </c>
      <c r="P105" s="55">
        <f t="shared" si="4"/>
        <v>2.8587456851912472</v>
      </c>
      <c r="Q105" s="55">
        <f t="shared" si="5"/>
        <v>2.8587456851912472</v>
      </c>
    </row>
    <row r="106" spans="1:17">
      <c r="A106" s="9">
        <v>82.336111111111109</v>
      </c>
      <c r="B106" s="10">
        <v>-11.6144961641</v>
      </c>
      <c r="C106" s="3">
        <v>-11.51610144214</v>
      </c>
      <c r="D106" s="36">
        <v>-11.085748567647</v>
      </c>
      <c r="K106" s="16" t="s">
        <v>691</v>
      </c>
      <c r="L106" s="54">
        <v>3</v>
      </c>
      <c r="M106" s="54">
        <v>3.1</v>
      </c>
      <c r="N106" s="54">
        <v>2.7</v>
      </c>
      <c r="O106" s="55">
        <f t="shared" si="3"/>
        <v>2.9558802241544431</v>
      </c>
      <c r="P106" s="55">
        <f t="shared" si="4"/>
        <v>3.0529205034822793</v>
      </c>
      <c r="Q106" s="55">
        <f t="shared" si="5"/>
        <v>2.6641930946421093</v>
      </c>
    </row>
    <row r="107" spans="1:17">
      <c r="A107" s="9">
        <v>82.375694444444449</v>
      </c>
      <c r="B107" s="10">
        <v>-7.4517682962</v>
      </c>
      <c r="C107" s="3">
        <v>-7.5115440265000002</v>
      </c>
      <c r="D107" s="36">
        <v>-5.2919866156840003</v>
      </c>
      <c r="K107" s="16" t="s">
        <v>692</v>
      </c>
      <c r="L107" s="54">
        <v>2.2000000000000002</v>
      </c>
      <c r="M107" s="54">
        <v>2.5</v>
      </c>
      <c r="N107" s="54">
        <v>1.6</v>
      </c>
      <c r="O107" s="55">
        <f t="shared" si="3"/>
        <v>2.1761491781512712</v>
      </c>
      <c r="P107" s="55">
        <f t="shared" si="4"/>
        <v>2.4692612590371414</v>
      </c>
      <c r="Q107" s="55">
        <f t="shared" si="5"/>
        <v>1.5873349156290164</v>
      </c>
    </row>
    <row r="108" spans="1:17">
      <c r="A108" s="9">
        <v>82.376388888888883</v>
      </c>
      <c r="B108" s="10">
        <v>-6.37223051459</v>
      </c>
      <c r="C108" s="3">
        <v>-7.1969714166600003</v>
      </c>
      <c r="D108" s="36">
        <v>-4.6788507357380009</v>
      </c>
      <c r="K108" s="16" t="s">
        <v>692</v>
      </c>
      <c r="L108" s="54">
        <v>1.8</v>
      </c>
      <c r="M108" s="54">
        <v>2.2000000000000002</v>
      </c>
      <c r="N108" s="54">
        <v>1.2</v>
      </c>
      <c r="O108" s="55">
        <f t="shared" si="3"/>
        <v>1.7839918128331016</v>
      </c>
      <c r="P108" s="55">
        <f t="shared" si="4"/>
        <v>2.1761491781512712</v>
      </c>
      <c r="Q108" s="55">
        <f t="shared" si="5"/>
        <v>1.1928570865273813</v>
      </c>
    </row>
    <row r="109" spans="1:17">
      <c r="A109" s="9">
        <v>82.377083333333331</v>
      </c>
      <c r="B109" s="10">
        <v>-5.0108430006800004</v>
      </c>
      <c r="C109" s="3">
        <v>-5.4214952162400003</v>
      </c>
      <c r="D109" s="36">
        <v>-3.7365356372160003</v>
      </c>
      <c r="K109" s="16" t="s">
        <v>693</v>
      </c>
      <c r="L109" s="54">
        <v>1.7</v>
      </c>
      <c r="M109" s="54">
        <v>1.9</v>
      </c>
      <c r="N109" s="54">
        <v>1</v>
      </c>
      <c r="O109" s="55">
        <f t="shared" si="3"/>
        <v>1.6857117066422806</v>
      </c>
      <c r="P109" s="55">
        <f t="shared" si="4"/>
        <v>1.8821754240587667</v>
      </c>
      <c r="Q109" s="55">
        <f t="shared" si="5"/>
        <v>0.99503308531680923</v>
      </c>
    </row>
    <row r="110" spans="1:17">
      <c r="A110" s="9">
        <v>82.37777777777778</v>
      </c>
      <c r="B110" s="10">
        <v>-5.0858313372600001</v>
      </c>
      <c r="C110" s="3">
        <v>-5.4268911491100003</v>
      </c>
      <c r="D110" s="36">
        <v>-4.4286131650590006</v>
      </c>
      <c r="K110" s="16" t="s">
        <v>693</v>
      </c>
      <c r="L110" s="54">
        <v>1.3</v>
      </c>
      <c r="M110" s="54">
        <v>1.8</v>
      </c>
      <c r="N110" s="54">
        <v>0.2</v>
      </c>
      <c r="O110" s="55">
        <f t="shared" si="3"/>
        <v>1.2916225266546228</v>
      </c>
      <c r="P110" s="55">
        <f t="shared" si="4"/>
        <v>1.7839918128331016</v>
      </c>
      <c r="Q110" s="55">
        <f t="shared" si="5"/>
        <v>0.19980026626730579</v>
      </c>
    </row>
    <row r="111" spans="1:17">
      <c r="A111" s="9">
        <v>82.417361111111106</v>
      </c>
      <c r="B111" s="10">
        <v>-4.8023748204699999</v>
      </c>
      <c r="C111" s="3">
        <v>-5.0049578997699999</v>
      </c>
      <c r="D111" s="36">
        <v>-4.0883158448180001</v>
      </c>
      <c r="K111" s="16" t="s">
        <v>694</v>
      </c>
      <c r="L111" s="54">
        <v>0.1</v>
      </c>
      <c r="M111" s="54">
        <v>1.2</v>
      </c>
      <c r="N111" s="54">
        <v>-1.2</v>
      </c>
      <c r="O111" s="55">
        <f t="shared" si="3"/>
        <v>9.9950033308342318E-2</v>
      </c>
      <c r="P111" s="55">
        <f t="shared" si="4"/>
        <v>1.1928570865273813</v>
      </c>
      <c r="Q111" s="55">
        <f t="shared" si="5"/>
        <v>-1.2072581234269248</v>
      </c>
    </row>
    <row r="112" spans="1:17">
      <c r="A112" s="9">
        <v>82.418055555555554</v>
      </c>
      <c r="B112" s="10">
        <v>-4.7687288742899998</v>
      </c>
      <c r="C112" s="3">
        <v>-6.0534428262000004</v>
      </c>
      <c r="D112" s="36">
        <v>-4.138431624911</v>
      </c>
      <c r="K112" s="16" t="s">
        <v>694</v>
      </c>
      <c r="L112" s="54">
        <v>0.1</v>
      </c>
      <c r="M112" s="54">
        <v>1</v>
      </c>
      <c r="N112" s="54">
        <v>-1.3</v>
      </c>
      <c r="O112" s="55">
        <f t="shared" si="3"/>
        <v>9.9950033308342318E-2</v>
      </c>
      <c r="P112" s="55">
        <f t="shared" si="4"/>
        <v>0.99503308531680923</v>
      </c>
      <c r="Q112" s="55">
        <f t="shared" si="5"/>
        <v>-1.3085239548655481</v>
      </c>
    </row>
    <row r="113" spans="1:17">
      <c r="A113" s="9">
        <v>82.418750000000003</v>
      </c>
      <c r="B113" s="10">
        <v>-5.50212236512</v>
      </c>
      <c r="C113" s="3">
        <v>-5.4410610653199996</v>
      </c>
      <c r="D113" s="36">
        <v>-5.3512285913259996</v>
      </c>
      <c r="K113" s="16" t="s">
        <v>695</v>
      </c>
      <c r="L113" s="54">
        <v>-0.1</v>
      </c>
      <c r="M113" s="54">
        <v>0.7</v>
      </c>
      <c r="N113" s="54">
        <v>-0.8</v>
      </c>
      <c r="O113" s="55">
        <f t="shared" si="3"/>
        <v>-0.10005003335835344</v>
      </c>
      <c r="P113" s="55">
        <f t="shared" si="4"/>
        <v>0.6975613736425138</v>
      </c>
      <c r="Q113" s="55">
        <f t="shared" si="5"/>
        <v>-0.80321716972642665</v>
      </c>
    </row>
    <row r="114" spans="1:17">
      <c r="A114" s="9">
        <v>82.419444444444437</v>
      </c>
      <c r="B114" s="10">
        <v>-5.2412905977599999</v>
      </c>
      <c r="C114" s="3">
        <v>-5.1788578330400004</v>
      </c>
      <c r="D114" s="36">
        <v>-6.0620197999250003</v>
      </c>
      <c r="K114" s="16" t="s">
        <v>695</v>
      </c>
      <c r="L114" s="54">
        <v>-0.1</v>
      </c>
      <c r="M114" s="54">
        <v>0.6</v>
      </c>
      <c r="N114" s="54">
        <v>-0.8</v>
      </c>
      <c r="O114" s="55">
        <f t="shared" si="3"/>
        <v>-0.10005003335835344</v>
      </c>
      <c r="P114" s="55">
        <f t="shared" si="4"/>
        <v>0.59820716775474692</v>
      </c>
      <c r="Q114" s="55">
        <f t="shared" si="5"/>
        <v>-0.80321716972642665</v>
      </c>
    </row>
    <row r="115" spans="1:17">
      <c r="A115" s="9">
        <v>82.459027777777777</v>
      </c>
      <c r="B115" s="10">
        <v>-1.6141830770100001</v>
      </c>
      <c r="C115" s="3">
        <v>-1.86057214304</v>
      </c>
      <c r="D115" s="36">
        <v>-2.7130669286189999</v>
      </c>
      <c r="K115" s="16" t="s">
        <v>696</v>
      </c>
      <c r="L115" s="54">
        <v>-0.4</v>
      </c>
      <c r="M115" s="54">
        <v>0</v>
      </c>
      <c r="N115" s="54">
        <v>-0.9</v>
      </c>
      <c r="O115" s="55">
        <f t="shared" si="3"/>
        <v>-0.40080213975388218</v>
      </c>
      <c r="P115" s="55">
        <f t="shared" si="4"/>
        <v>0</v>
      </c>
      <c r="Q115" s="55">
        <f t="shared" si="5"/>
        <v>-0.90407446521490709</v>
      </c>
    </row>
    <row r="116" spans="1:17">
      <c r="A116" s="9">
        <v>82.459722222222226</v>
      </c>
      <c r="B116" s="10">
        <v>-2.4387577067000001</v>
      </c>
      <c r="C116" s="3">
        <v>-2.24017421915</v>
      </c>
      <c r="D116" s="36">
        <v>-3.9397860991930003</v>
      </c>
      <c r="K116" s="16" t="s">
        <v>696</v>
      </c>
      <c r="L116" s="54">
        <v>-0.6</v>
      </c>
      <c r="M116" s="54">
        <v>0.2</v>
      </c>
      <c r="N116" s="54">
        <v>-2.2999999999999998</v>
      </c>
      <c r="O116" s="55">
        <f t="shared" si="3"/>
        <v>-0.60180723255630209</v>
      </c>
      <c r="P116" s="55">
        <f t="shared" si="4"/>
        <v>0.19980026626730579</v>
      </c>
      <c r="Q116" s="55">
        <f t="shared" si="5"/>
        <v>-2.3268626939354329</v>
      </c>
    </row>
    <row r="117" spans="1:17">
      <c r="A117" s="9">
        <v>82.46041666666666</v>
      </c>
      <c r="B117" s="10">
        <v>-4.0745253424200003</v>
      </c>
      <c r="C117" s="3">
        <v>-2.8747946870200001</v>
      </c>
      <c r="D117" s="36">
        <v>-6.7063880100039999</v>
      </c>
      <c r="K117" s="16" t="s">
        <v>697</v>
      </c>
      <c r="L117" s="54">
        <v>-1.8</v>
      </c>
      <c r="M117" s="54">
        <v>-0.5</v>
      </c>
      <c r="N117" s="54">
        <v>-2</v>
      </c>
      <c r="O117" s="55">
        <f t="shared" si="3"/>
        <v>-1.816397062767118</v>
      </c>
      <c r="P117" s="55">
        <f t="shared" si="4"/>
        <v>-0.50125418235442865</v>
      </c>
      <c r="Q117" s="55">
        <f t="shared" si="5"/>
        <v>-2.0202707317519466</v>
      </c>
    </row>
    <row r="118" spans="1:17">
      <c r="A118" s="9">
        <v>82.461111111111109</v>
      </c>
      <c r="B118" s="10">
        <v>-4.1868145728800004</v>
      </c>
      <c r="C118" s="3">
        <v>-2.7731106114299999</v>
      </c>
      <c r="D118" s="36">
        <v>-8.0159240490770003</v>
      </c>
      <c r="K118" s="16" t="s">
        <v>697</v>
      </c>
      <c r="L118" s="54">
        <v>-1.9</v>
      </c>
      <c r="M118" s="54">
        <v>-0.7</v>
      </c>
      <c r="N118" s="54">
        <v>-1.7</v>
      </c>
      <c r="O118" s="55">
        <f t="shared" si="3"/>
        <v>-1.9182819416773986</v>
      </c>
      <c r="P118" s="55">
        <f t="shared" si="4"/>
        <v>-0.70246149369644661</v>
      </c>
      <c r="Q118" s="55">
        <f t="shared" si="5"/>
        <v>-1.7146158834970515</v>
      </c>
    </row>
    <row r="119" spans="1:17">
      <c r="A119" s="9">
        <v>82.500694444444449</v>
      </c>
      <c r="B119" s="10">
        <v>-3.7861083633299999</v>
      </c>
      <c r="C119" s="3">
        <v>-2.83138849329</v>
      </c>
      <c r="D119" s="36">
        <v>-7.9873223097589996</v>
      </c>
      <c r="K119" s="16" t="s">
        <v>698</v>
      </c>
      <c r="L119" s="54">
        <v>-1.8</v>
      </c>
      <c r="M119" s="54">
        <v>-1.5</v>
      </c>
      <c r="N119" s="54">
        <v>-1.3</v>
      </c>
      <c r="O119" s="55">
        <f t="shared" si="3"/>
        <v>-1.816397062767118</v>
      </c>
      <c r="P119" s="55">
        <f t="shared" si="4"/>
        <v>-1.5113637810048184</v>
      </c>
      <c r="Q119" s="55">
        <f t="shared" si="5"/>
        <v>-1.3085239548655481</v>
      </c>
    </row>
    <row r="120" spans="1:17">
      <c r="A120" s="9">
        <v>82.501388888888883</v>
      </c>
      <c r="B120" s="10">
        <v>-5.4208783770500002</v>
      </c>
      <c r="C120" s="3">
        <v>-3.1679435193600001</v>
      </c>
      <c r="D120" s="36">
        <v>-10.165063113739</v>
      </c>
      <c r="K120" s="16" t="s">
        <v>698</v>
      </c>
      <c r="L120" s="54">
        <v>-1.1000000000000001</v>
      </c>
      <c r="M120" s="54">
        <v>-1.4</v>
      </c>
      <c r="N120" s="54">
        <v>-0.5</v>
      </c>
      <c r="O120" s="55">
        <f t="shared" si="3"/>
        <v>-1.1060947359424949</v>
      </c>
      <c r="P120" s="55">
        <f t="shared" si="4"/>
        <v>-1.4098924379501647</v>
      </c>
      <c r="Q120" s="55">
        <f t="shared" si="5"/>
        <v>-0.50125418235442865</v>
      </c>
    </row>
    <row r="121" spans="1:17">
      <c r="A121" s="9">
        <v>82.502083333333331</v>
      </c>
      <c r="B121" s="10">
        <v>-8.0403367009100002</v>
      </c>
      <c r="C121" s="3">
        <v>-6.2467751409099996</v>
      </c>
      <c r="D121" s="36">
        <v>-9.2948441458370006</v>
      </c>
      <c r="K121" s="16" t="s">
        <v>699</v>
      </c>
      <c r="L121" s="54">
        <v>-1.5</v>
      </c>
      <c r="M121" s="54">
        <v>-1.3</v>
      </c>
      <c r="N121" s="54">
        <v>-1</v>
      </c>
      <c r="O121" s="55">
        <f t="shared" si="3"/>
        <v>-1.5113637810048184</v>
      </c>
      <c r="P121" s="55">
        <f t="shared" si="4"/>
        <v>-1.3085239548655481</v>
      </c>
      <c r="Q121" s="55">
        <f t="shared" si="5"/>
        <v>-1.0050335853501451</v>
      </c>
    </row>
    <row r="122" spans="1:17">
      <c r="A122" s="9">
        <v>82.50277777777778</v>
      </c>
      <c r="B122" s="10">
        <v>-6.2304828471500002</v>
      </c>
      <c r="C122" s="3">
        <v>-6.1851423996700001</v>
      </c>
      <c r="D122" s="36">
        <v>-8.0261145565179994</v>
      </c>
      <c r="K122" s="16" t="s">
        <v>699</v>
      </c>
      <c r="L122" s="54">
        <v>-1.6</v>
      </c>
      <c r="M122" s="54">
        <v>-1.3</v>
      </c>
      <c r="N122" s="54">
        <v>-1.2</v>
      </c>
      <c r="O122" s="55">
        <f t="shared" si="3"/>
        <v>-1.6129381929883644</v>
      </c>
      <c r="P122" s="55">
        <f t="shared" si="4"/>
        <v>-1.3085239548655481</v>
      </c>
      <c r="Q122" s="55">
        <f t="shared" si="5"/>
        <v>-1.2072581234269248</v>
      </c>
    </row>
    <row r="123" spans="1:17">
      <c r="A123" s="9">
        <v>82.542361111111106</v>
      </c>
      <c r="B123" s="10">
        <v>-1.7224441604</v>
      </c>
      <c r="C123" s="3">
        <v>-1.4267371630500001</v>
      </c>
      <c r="D123" s="36">
        <v>-3.8087939892589997</v>
      </c>
      <c r="K123" s="16" t="s">
        <v>700</v>
      </c>
      <c r="L123" s="54">
        <v>-1.5</v>
      </c>
      <c r="M123" s="54">
        <v>-1.5</v>
      </c>
      <c r="N123" s="54">
        <v>-1.5</v>
      </c>
      <c r="O123" s="55">
        <f t="shared" si="3"/>
        <v>-1.5113637810048184</v>
      </c>
      <c r="P123" s="55">
        <f t="shared" si="4"/>
        <v>-1.5113637810048184</v>
      </c>
      <c r="Q123" s="55">
        <f t="shared" si="5"/>
        <v>-1.5113637810048184</v>
      </c>
    </row>
    <row r="124" spans="1:17">
      <c r="A124" s="9">
        <v>82.543055555555554</v>
      </c>
      <c r="B124" s="10">
        <v>-4.7604762193000001</v>
      </c>
      <c r="C124" s="3">
        <v>-4.2795878999900001</v>
      </c>
      <c r="D124" s="36">
        <v>-6.4829396537259996</v>
      </c>
      <c r="K124" s="16" t="s">
        <v>700</v>
      </c>
      <c r="L124" s="54">
        <v>-1.3</v>
      </c>
      <c r="M124" s="54">
        <v>-1.4</v>
      </c>
      <c r="N124" s="54">
        <v>-1.5</v>
      </c>
      <c r="O124" s="55">
        <f t="shared" si="3"/>
        <v>-1.3085239548655481</v>
      </c>
      <c r="P124" s="55">
        <f t="shared" si="4"/>
        <v>-1.4098924379501647</v>
      </c>
      <c r="Q124" s="55">
        <f t="shared" si="5"/>
        <v>-1.5113637810048184</v>
      </c>
    </row>
    <row r="125" spans="1:17">
      <c r="A125" s="9">
        <v>82.543750000000003</v>
      </c>
      <c r="B125" s="10">
        <v>-5.8105502826700004</v>
      </c>
      <c r="C125" s="3">
        <v>-5.0251842026000002</v>
      </c>
      <c r="D125" s="36">
        <v>-7.6502887877720003</v>
      </c>
      <c r="K125" s="16" t="s">
        <v>701</v>
      </c>
      <c r="L125" s="54">
        <v>-1.7</v>
      </c>
      <c r="M125" s="54">
        <v>-1.3</v>
      </c>
      <c r="N125" s="54">
        <v>-1.9</v>
      </c>
      <c r="O125" s="55">
        <f t="shared" si="3"/>
        <v>-1.7146158834970515</v>
      </c>
      <c r="P125" s="55">
        <f t="shared" si="4"/>
        <v>-1.3085239548655481</v>
      </c>
      <c r="Q125" s="55">
        <f t="shared" si="5"/>
        <v>-1.9182819416773986</v>
      </c>
    </row>
    <row r="126" spans="1:17">
      <c r="A126" s="9">
        <v>82.544444444444437</v>
      </c>
      <c r="B126" s="10">
        <v>-7.64271880075</v>
      </c>
      <c r="C126" s="3">
        <v>-5.8238102442299997</v>
      </c>
      <c r="D126" s="36">
        <v>-9.2782125550450001</v>
      </c>
      <c r="K126" s="16" t="s">
        <v>701</v>
      </c>
      <c r="L126" s="54">
        <v>-1.7</v>
      </c>
      <c r="M126" s="54">
        <v>-1.3</v>
      </c>
      <c r="N126" s="54">
        <v>-1.7</v>
      </c>
      <c r="O126" s="55">
        <f t="shared" si="3"/>
        <v>-1.7146158834970515</v>
      </c>
      <c r="P126" s="55">
        <f t="shared" si="4"/>
        <v>-1.3085239548655481</v>
      </c>
      <c r="Q126" s="55">
        <f t="shared" si="5"/>
        <v>-1.7146158834970515</v>
      </c>
    </row>
    <row r="127" spans="1:17">
      <c r="A127" s="9">
        <v>82.584027777777777</v>
      </c>
      <c r="B127" s="10">
        <v>-9.1545479149400002</v>
      </c>
      <c r="C127" s="3">
        <v>-7.4008183027700003</v>
      </c>
      <c r="D127" s="36">
        <v>-9.0415018874930002</v>
      </c>
      <c r="K127" s="16" t="s">
        <v>702</v>
      </c>
      <c r="L127" s="54">
        <v>-2.4</v>
      </c>
      <c r="M127" s="54">
        <v>-2.2999999999999998</v>
      </c>
      <c r="N127" s="54">
        <v>-1.8</v>
      </c>
      <c r="O127" s="55">
        <f t="shared" si="3"/>
        <v>-2.4292692569044587</v>
      </c>
      <c r="P127" s="55">
        <f t="shared" si="4"/>
        <v>-2.3268626939354329</v>
      </c>
      <c r="Q127" s="55">
        <f t="shared" si="5"/>
        <v>-1.816397062767118</v>
      </c>
    </row>
    <row r="128" spans="1:17">
      <c r="A128" s="9">
        <v>82.584722222222226</v>
      </c>
      <c r="B128" s="10">
        <v>-9.5900276014700001</v>
      </c>
      <c r="C128" s="3">
        <v>-8.9453781075599998</v>
      </c>
      <c r="D128" s="36">
        <v>-9.5168629863460001</v>
      </c>
      <c r="K128" s="16" t="s">
        <v>702</v>
      </c>
      <c r="L128" s="54">
        <v>-2.2999999999999998</v>
      </c>
      <c r="M128" s="54">
        <v>-2.1</v>
      </c>
      <c r="N128" s="54">
        <v>-2</v>
      </c>
      <c r="O128" s="55">
        <f t="shared" si="3"/>
        <v>-2.3268626939354329</v>
      </c>
      <c r="P128" s="55">
        <f t="shared" si="4"/>
        <v>-2.1223636451626686</v>
      </c>
      <c r="Q128" s="55">
        <f t="shared" si="5"/>
        <v>-2.0202707317519466</v>
      </c>
    </row>
    <row r="129" spans="1:17">
      <c r="A129" s="9">
        <v>82.58541666666666</v>
      </c>
      <c r="B129" s="10">
        <v>-10.639242729979999</v>
      </c>
      <c r="C129" s="3">
        <v>-10.14374635029</v>
      </c>
      <c r="D129" s="36">
        <v>-11.194807077375</v>
      </c>
      <c r="K129" s="16" t="s">
        <v>703</v>
      </c>
      <c r="L129" s="54">
        <v>-2.6</v>
      </c>
      <c r="M129" s="54">
        <v>-2.2999999999999998</v>
      </c>
      <c r="N129" s="54">
        <v>-1.9</v>
      </c>
      <c r="O129" s="55">
        <f t="shared" si="3"/>
        <v>-2.6343975339601977</v>
      </c>
      <c r="P129" s="55">
        <f t="shared" si="4"/>
        <v>-2.3268626939354329</v>
      </c>
      <c r="Q129" s="55">
        <f t="shared" si="5"/>
        <v>-1.9182819416773986</v>
      </c>
    </row>
    <row r="130" spans="1:17">
      <c r="A130" s="9">
        <v>82.586111111111109</v>
      </c>
      <c r="B130" s="10">
        <v>-11.47958811995</v>
      </c>
      <c r="C130" s="3">
        <v>-10.58521787724</v>
      </c>
      <c r="D130" s="36">
        <v>-11.648508090650999</v>
      </c>
      <c r="K130" s="16" t="s">
        <v>703</v>
      </c>
      <c r="L130" s="54">
        <v>-2.7</v>
      </c>
      <c r="M130" s="54">
        <v>-2.2999999999999998</v>
      </c>
      <c r="N130" s="54">
        <v>-1.7</v>
      </c>
      <c r="O130" s="55">
        <f t="shared" si="3"/>
        <v>-2.7371196796132016</v>
      </c>
      <c r="P130" s="55">
        <f t="shared" si="4"/>
        <v>-2.3268626939354329</v>
      </c>
      <c r="Q130" s="55">
        <f t="shared" si="5"/>
        <v>-1.7146158834970515</v>
      </c>
    </row>
    <row r="131" spans="1:17">
      <c r="A131" s="9">
        <v>82.625694444444449</v>
      </c>
      <c r="B131" s="10">
        <v>-11.849456984990001</v>
      </c>
      <c r="C131" s="3">
        <v>-11.96973243059</v>
      </c>
      <c r="D131" s="36">
        <v>-11.505790985987</v>
      </c>
      <c r="K131" s="16" t="s">
        <v>704</v>
      </c>
      <c r="L131" s="54">
        <v>-2.4</v>
      </c>
      <c r="M131" s="54">
        <v>-2.5</v>
      </c>
      <c r="N131" s="54">
        <v>-1.4</v>
      </c>
      <c r="O131" s="55">
        <f t="shared" si="3"/>
        <v>-2.4292692569044587</v>
      </c>
      <c r="P131" s="55">
        <f t="shared" si="4"/>
        <v>-2.53178079842899</v>
      </c>
      <c r="Q131" s="55">
        <f t="shared" si="5"/>
        <v>-1.4098924379501647</v>
      </c>
    </row>
    <row r="132" spans="1:17">
      <c r="A132" s="9">
        <v>82.626388888888883</v>
      </c>
      <c r="B132" s="10">
        <v>-10.984543421250001</v>
      </c>
      <c r="C132" s="3">
        <v>-11.57363185805</v>
      </c>
      <c r="D132" s="36">
        <v>-9.6712921715229996</v>
      </c>
      <c r="K132" s="16" t="s">
        <v>704</v>
      </c>
      <c r="L132" s="54">
        <v>-2.7</v>
      </c>
      <c r="M132" s="54">
        <v>-2.9</v>
      </c>
      <c r="N132" s="54">
        <v>-1.6</v>
      </c>
      <c r="O132" s="55">
        <f t="shared" ref="O132:Q134" si="6">LN(L132/100+1)*100</f>
        <v>-2.7371196796132016</v>
      </c>
      <c r="P132" s="55">
        <f t="shared" si="6"/>
        <v>-2.9428810690812166</v>
      </c>
      <c r="Q132" s="55">
        <f t="shared" si="6"/>
        <v>-1.6129381929883644</v>
      </c>
    </row>
    <row r="133" spans="1:17">
      <c r="A133" s="9">
        <v>82.627083333333331</v>
      </c>
      <c r="B133" s="10">
        <v>-8.8804634479600004</v>
      </c>
      <c r="C133" s="3">
        <v>-10.126395703349999</v>
      </c>
      <c r="D133" s="36">
        <v>-7.9200874209939993</v>
      </c>
      <c r="K133" s="16" t="s">
        <v>705</v>
      </c>
      <c r="L133" s="54">
        <v>-2</v>
      </c>
      <c r="M133" s="54">
        <v>-2.2000000000000002</v>
      </c>
      <c r="N133" s="54">
        <v>-0.8</v>
      </c>
      <c r="O133" s="55">
        <f t="shared" si="6"/>
        <v>-2.0202707317519466</v>
      </c>
      <c r="P133" s="55">
        <f t="shared" si="6"/>
        <v>-2.2245608947319737</v>
      </c>
      <c r="Q133" s="55">
        <f t="shared" si="6"/>
        <v>-0.80321716972642665</v>
      </c>
    </row>
    <row r="134" spans="1:17">
      <c r="A134" s="9">
        <v>82.62777777777778</v>
      </c>
      <c r="B134" s="10">
        <v>-7.9326003312599997</v>
      </c>
      <c r="C134" s="3">
        <v>-8.7195002093900005</v>
      </c>
      <c r="D134" s="36">
        <v>-6.9324760173090008</v>
      </c>
      <c r="K134" s="16" t="s">
        <v>705</v>
      </c>
      <c r="L134" s="54">
        <v>-1.9</v>
      </c>
      <c r="M134" s="54">
        <v>-2.1</v>
      </c>
      <c r="N134" s="54">
        <v>-0.6</v>
      </c>
      <c r="O134" s="55">
        <f t="shared" si="6"/>
        <v>-1.9182819416773986</v>
      </c>
      <c r="P134" s="55">
        <f t="shared" si="6"/>
        <v>-2.1223636451626686</v>
      </c>
      <c r="Q134" s="55">
        <f t="shared" si="6"/>
        <v>-0.60180723255630209</v>
      </c>
    </row>
    <row r="135" spans="1:17">
      <c r="A135" s="9">
        <v>82.667361111111106</v>
      </c>
      <c r="B135" s="10">
        <v>-8.0240889820699994</v>
      </c>
      <c r="C135" s="3">
        <v>-8.4247323991199998</v>
      </c>
      <c r="D135" s="36">
        <v>-7.1785232723109997</v>
      </c>
    </row>
    <row r="136" spans="1:17">
      <c r="A136" s="9">
        <v>82.668055555555554</v>
      </c>
      <c r="B136" s="10">
        <v>-6.5590101619599999</v>
      </c>
      <c r="C136" s="3">
        <v>-7.0343540173300001</v>
      </c>
      <c r="D136" s="36">
        <v>-6.1324339795359997</v>
      </c>
    </row>
    <row r="137" spans="1:17">
      <c r="A137" s="9">
        <v>82.668750000000003</v>
      </c>
      <c r="B137" s="10">
        <v>-5.08121567373</v>
      </c>
      <c r="C137" s="3">
        <v>-5.5602579488400004</v>
      </c>
      <c r="D137" s="36">
        <v>-4.711851672351</v>
      </c>
    </row>
    <row r="138" spans="1:17">
      <c r="A138" s="9">
        <v>82.669444444444437</v>
      </c>
      <c r="B138" s="10">
        <v>-5.6276349752900003</v>
      </c>
      <c r="C138" s="3">
        <v>-5.7277631388400003</v>
      </c>
      <c r="D138" s="36">
        <v>-5.4214798661450008</v>
      </c>
    </row>
    <row r="139" spans="1:17">
      <c r="A139" s="9">
        <v>82.709027777777777</v>
      </c>
      <c r="B139" s="10">
        <v>-5.5825243735800001</v>
      </c>
      <c r="C139" s="3">
        <v>-5.7723442882100002</v>
      </c>
      <c r="D139" s="36">
        <v>-5.2379849968330001</v>
      </c>
    </row>
    <row r="140" spans="1:17">
      <c r="A140" s="9">
        <v>82.709722222222226</v>
      </c>
      <c r="B140" s="10">
        <v>-6.26782876541</v>
      </c>
      <c r="C140" s="3">
        <v>-6.0967873020800001</v>
      </c>
      <c r="D140" s="36">
        <v>-6.2272535042169999</v>
      </c>
    </row>
    <row r="141" spans="1:17">
      <c r="A141" s="9">
        <v>82.71041666666666</v>
      </c>
      <c r="B141" s="10">
        <v>-6.6675834516899997</v>
      </c>
      <c r="C141" s="3">
        <v>-6.6740177236199996</v>
      </c>
      <c r="D141" s="36">
        <v>-6.8555493098499998</v>
      </c>
    </row>
    <row r="142" spans="1:17">
      <c r="A142" s="9">
        <v>82.711111111111109</v>
      </c>
      <c r="B142" s="10">
        <v>-6.6784596054999996</v>
      </c>
      <c r="C142" s="3">
        <v>-6.5725715680599999</v>
      </c>
      <c r="D142" s="36">
        <v>-7.2400224088559995</v>
      </c>
    </row>
    <row r="143" spans="1:17">
      <c r="A143" s="9">
        <v>82.750694444444449</v>
      </c>
      <c r="B143" s="10">
        <v>-2.4017352345799998</v>
      </c>
      <c r="C143" s="3">
        <v>-2.6298894313200001</v>
      </c>
      <c r="D143" s="36">
        <v>-1.9893989429040002</v>
      </c>
    </row>
    <row r="144" spans="1:17">
      <c r="A144" s="9">
        <v>82.751388888888883</v>
      </c>
      <c r="B144" s="10">
        <v>-2.8620475017699998</v>
      </c>
      <c r="C144" s="3">
        <v>-2.81258328881</v>
      </c>
      <c r="D144" s="36">
        <v>-1.53357501451</v>
      </c>
    </row>
    <row r="145" spans="1:4">
      <c r="A145" s="9">
        <v>82.752083333333331</v>
      </c>
      <c r="B145" s="10">
        <v>-2.6148742021300002</v>
      </c>
      <c r="C145" s="3">
        <v>-2.6211371592099999</v>
      </c>
      <c r="D145" s="36">
        <v>-1.9278060531479999</v>
      </c>
    </row>
    <row r="146" spans="1:4">
      <c r="A146" s="9">
        <v>82.75277777777778</v>
      </c>
      <c r="B146" s="10">
        <v>-2.6041822220099999</v>
      </c>
      <c r="C146" s="3">
        <v>-2.7423958234699999</v>
      </c>
      <c r="D146" s="36">
        <v>-2.3404324852169998</v>
      </c>
    </row>
    <row r="147" spans="1:4">
      <c r="A147" s="9">
        <v>82.792361111111106</v>
      </c>
      <c r="B147" s="10">
        <v>-2.8748540832699998</v>
      </c>
      <c r="C147" s="3">
        <v>-2.82678541711</v>
      </c>
      <c r="D147" s="36">
        <v>-2.5073988014230002</v>
      </c>
    </row>
    <row r="148" spans="1:4">
      <c r="A148" s="9">
        <v>82.793055555555554</v>
      </c>
      <c r="B148" s="10">
        <v>-2.5366937427199998</v>
      </c>
      <c r="C148" s="3">
        <v>-2.54501106288</v>
      </c>
      <c r="D148" s="36">
        <v>-2.4500568667580001</v>
      </c>
    </row>
    <row r="149" spans="1:4">
      <c r="A149" s="9">
        <v>82.793750000000003</v>
      </c>
      <c r="B149" s="10">
        <v>-1.0965655162000001</v>
      </c>
      <c r="C149" s="3">
        <v>-1.1388993593600001</v>
      </c>
      <c r="D149" s="36">
        <v>-1.0137944142670001</v>
      </c>
    </row>
    <row r="150" spans="1:4">
      <c r="A150" s="9">
        <v>82.794444444444437</v>
      </c>
      <c r="B150" s="10">
        <v>-0.85813031439999998</v>
      </c>
      <c r="C150" s="3">
        <v>-0.81688892211999997</v>
      </c>
      <c r="D150" s="36">
        <v>-1.432266063173</v>
      </c>
    </row>
    <row r="151" spans="1:4">
      <c r="A151" s="9">
        <v>82.834027777777777</v>
      </c>
      <c r="B151" s="10">
        <v>-0.53987139893000002</v>
      </c>
      <c r="C151" s="3">
        <v>-0.27145293128999998</v>
      </c>
      <c r="D151" s="36">
        <v>-0.55703429519299996</v>
      </c>
    </row>
    <row r="152" spans="1:4">
      <c r="A152" s="9">
        <v>82.834722222222226</v>
      </c>
      <c r="B152" s="10">
        <v>0.11203598711</v>
      </c>
      <c r="C152" s="3">
        <v>-0.15477169577</v>
      </c>
      <c r="D152" s="36">
        <v>-2.4025692077000005E-2</v>
      </c>
    </row>
    <row r="153" spans="1:4">
      <c r="A153" s="9">
        <v>82.83541666666666</v>
      </c>
      <c r="B153" s="10">
        <v>1.55103134318</v>
      </c>
      <c r="C153" s="3">
        <v>1.3768051344300001</v>
      </c>
      <c r="D153" s="36">
        <v>1.7125678060140002</v>
      </c>
    </row>
    <row r="154" spans="1:4">
      <c r="A154" s="9">
        <v>82.836111111111109</v>
      </c>
      <c r="B154" s="10">
        <v>4.475385455E-2</v>
      </c>
      <c r="C154" s="3">
        <v>0.25856159780999999</v>
      </c>
      <c r="D154" s="36">
        <v>0.65060972405899997</v>
      </c>
    </row>
    <row r="155" spans="1:4">
      <c r="A155" s="9">
        <v>82.875694444444449</v>
      </c>
      <c r="B155" s="10">
        <v>1.7186165018499999</v>
      </c>
      <c r="C155" s="3">
        <v>1.1181108797499999</v>
      </c>
      <c r="D155" s="36">
        <v>1.6003449888149999</v>
      </c>
    </row>
    <row r="156" spans="1:4">
      <c r="A156" s="9">
        <v>82.876388888888883</v>
      </c>
      <c r="B156" s="10">
        <v>1.8857364915499999</v>
      </c>
      <c r="C156" s="3">
        <v>1.94881128943</v>
      </c>
      <c r="D156" s="36">
        <v>1.2138360221969999</v>
      </c>
    </row>
    <row r="157" spans="1:4">
      <c r="A157" s="9">
        <v>82.877083333333331</v>
      </c>
      <c r="B157" s="10">
        <v>1.32793114802</v>
      </c>
      <c r="C157" s="3">
        <v>1.4287178415399999</v>
      </c>
      <c r="D157" s="36">
        <v>0.75448630476199996</v>
      </c>
    </row>
    <row r="158" spans="1:4">
      <c r="A158" s="9">
        <v>82.87777777777778</v>
      </c>
      <c r="B158" s="10">
        <v>0.89002800553000005</v>
      </c>
      <c r="C158" s="3">
        <v>1.1391931254900001</v>
      </c>
      <c r="D158" s="36">
        <v>8.9942963290000177E-2</v>
      </c>
    </row>
    <row r="159" spans="1:4">
      <c r="A159" s="9">
        <v>82.917361111111106</v>
      </c>
      <c r="B159" s="10">
        <v>0.20619058349</v>
      </c>
      <c r="C159" s="3">
        <v>0.70785676217000004</v>
      </c>
      <c r="D159" s="36">
        <v>-0.35580098563100004</v>
      </c>
    </row>
    <row r="160" spans="1:4">
      <c r="A160" s="9">
        <v>82.918055555555554</v>
      </c>
      <c r="B160" s="10">
        <v>0.58000115053000001</v>
      </c>
      <c r="C160" s="3">
        <v>0.69836694436000002</v>
      </c>
      <c r="D160" s="36">
        <v>-8.6483964952999925E-2</v>
      </c>
    </row>
    <row r="161" spans="1:4">
      <c r="A161" s="9">
        <v>82.918750000000003</v>
      </c>
      <c r="B161" s="10">
        <v>0.33107052286999999</v>
      </c>
      <c r="C161" s="3">
        <v>0.66757691862000001</v>
      </c>
      <c r="D161" s="36">
        <v>-0.60557501617800003</v>
      </c>
    </row>
    <row r="162" spans="1:4">
      <c r="A162" s="9">
        <v>82.919444444444437</v>
      </c>
      <c r="B162" s="10">
        <v>-0.86582704005</v>
      </c>
      <c r="C162" s="3">
        <v>0.29274166077000002</v>
      </c>
      <c r="D162" s="36">
        <v>-2.1366613348649999</v>
      </c>
    </row>
    <row r="163" spans="1:4">
      <c r="A163" s="9">
        <v>82.959027777777777</v>
      </c>
      <c r="B163" s="10">
        <v>-2.8786520556299999</v>
      </c>
      <c r="C163" s="3">
        <v>-1.93817479085</v>
      </c>
      <c r="D163" s="36">
        <v>-2.365549669</v>
      </c>
    </row>
    <row r="164" spans="1:4">
      <c r="A164" s="9">
        <v>82.959722222222226</v>
      </c>
      <c r="B164" s="10">
        <v>-3.6985248690599999</v>
      </c>
      <c r="C164" s="3">
        <v>-3.08017856225</v>
      </c>
      <c r="D164" s="36">
        <v>-2.574989782327</v>
      </c>
    </row>
    <row r="165" spans="1:4">
      <c r="A165" s="9">
        <v>82.96041666666666</v>
      </c>
      <c r="B165" s="10">
        <v>-3.3857462173999999</v>
      </c>
      <c r="C165" s="3">
        <v>-3.5385287136199999</v>
      </c>
      <c r="D165" s="36">
        <v>-2.508635939336</v>
      </c>
    </row>
    <row r="166" spans="1:4">
      <c r="A166" s="9">
        <v>82.961111111111109</v>
      </c>
      <c r="B166" s="10">
        <v>-4.0306832124399996</v>
      </c>
      <c r="C166" s="3">
        <v>-3.7519499176600002</v>
      </c>
      <c r="D166" s="36">
        <v>-3.6118539599550004</v>
      </c>
    </row>
    <row r="167" spans="1:4">
      <c r="A167" s="9">
        <v>83.000694444444449</v>
      </c>
      <c r="B167" s="10">
        <v>-4.4289310580799999</v>
      </c>
      <c r="C167" s="3">
        <v>-4.0138695962500002</v>
      </c>
      <c r="D167" s="36">
        <v>-3.973902223953</v>
      </c>
    </row>
    <row r="168" spans="1:4">
      <c r="A168" s="9">
        <v>83.001388888888883</v>
      </c>
      <c r="B168" s="10">
        <v>-3.82690089362</v>
      </c>
      <c r="C168" s="3">
        <v>-3.81241088192</v>
      </c>
      <c r="D168" s="36">
        <v>-3.1460893378470001</v>
      </c>
    </row>
    <row r="169" spans="1:4">
      <c r="A169" s="9">
        <v>83.002083333333331</v>
      </c>
      <c r="B169" s="10">
        <v>-4.4532763061000002</v>
      </c>
      <c r="C169" s="3">
        <v>-4.3598719198599998</v>
      </c>
      <c r="D169" s="36">
        <v>-3.9654523238439996</v>
      </c>
    </row>
    <row r="170" spans="1:4">
      <c r="A170" s="9">
        <v>83.00277777777778</v>
      </c>
      <c r="B170" s="10">
        <v>-4.0065161152400002</v>
      </c>
      <c r="C170" s="3">
        <v>-4.0024844715099999</v>
      </c>
      <c r="D170" s="36">
        <v>-3.8845893387519999</v>
      </c>
    </row>
    <row r="171" spans="1:4">
      <c r="A171" s="9">
        <v>83.042361111111106</v>
      </c>
      <c r="B171" s="10">
        <v>-2.8436816732899999</v>
      </c>
      <c r="C171" s="3">
        <v>-2.9715929595100001</v>
      </c>
      <c r="D171" s="36">
        <v>-2.3044095203160002</v>
      </c>
    </row>
    <row r="172" spans="1:4">
      <c r="A172" s="9">
        <v>83.043055555555554</v>
      </c>
      <c r="B172" s="10">
        <v>-2.9920689539800001</v>
      </c>
      <c r="C172" s="3">
        <v>-2.9405212239599998</v>
      </c>
      <c r="D172" s="36">
        <v>-2.7095158934949999</v>
      </c>
    </row>
    <row r="173" spans="1:4">
      <c r="A173" s="9">
        <v>83.043750000000003</v>
      </c>
      <c r="B173" s="10">
        <v>-3.3229115849399999</v>
      </c>
      <c r="C173" s="3">
        <v>-3.3487072092200001</v>
      </c>
      <c r="D173" s="36">
        <v>-3.0878622033880001</v>
      </c>
    </row>
    <row r="174" spans="1:4">
      <c r="A174" s="9">
        <v>83.044444444444437</v>
      </c>
      <c r="B174" s="10">
        <v>-1.92229453743</v>
      </c>
      <c r="C174" s="3">
        <v>-2.3065513818799999</v>
      </c>
      <c r="D174" s="36">
        <v>-1.8724475731919998</v>
      </c>
    </row>
    <row r="175" spans="1:4">
      <c r="A175" s="9">
        <v>83.084027777777777</v>
      </c>
      <c r="B175" s="10">
        <v>-1.0694884925999999</v>
      </c>
      <c r="C175" s="3">
        <v>-1.4684160129299999</v>
      </c>
      <c r="D175" s="36">
        <v>-0.92187066037199994</v>
      </c>
    </row>
    <row r="176" spans="1:4">
      <c r="A176" s="9">
        <v>83.084722222222226</v>
      </c>
      <c r="B176" s="10">
        <v>-0.72945801869000004</v>
      </c>
      <c r="C176" s="3">
        <v>-1.1645184341799999</v>
      </c>
      <c r="D176" s="36">
        <v>-0.79051795070899988</v>
      </c>
    </row>
    <row r="177" spans="1:4">
      <c r="A177" s="9">
        <v>83.08541666666666</v>
      </c>
      <c r="B177" s="10">
        <v>-0.17341115187</v>
      </c>
      <c r="C177" s="3">
        <v>-0.30695855894000001</v>
      </c>
      <c r="D177" s="36">
        <v>-0.328110711868</v>
      </c>
    </row>
    <row r="178" spans="1:4">
      <c r="A178" s="9">
        <v>83.086111111111109</v>
      </c>
      <c r="B178" s="10">
        <v>0.50739909973999997</v>
      </c>
      <c r="C178" s="3">
        <v>6.1595320699999997E-2</v>
      </c>
      <c r="D178" s="36">
        <v>-2.1903805876999999E-2</v>
      </c>
    </row>
    <row r="179" spans="1:4">
      <c r="A179" s="9">
        <v>83.125694444444449</v>
      </c>
      <c r="B179" s="10">
        <v>0.80122904179999999</v>
      </c>
      <c r="C179" s="3">
        <v>0.60554776480000005</v>
      </c>
      <c r="D179" s="36">
        <v>0.38445271932900005</v>
      </c>
    </row>
    <row r="180" spans="1:4">
      <c r="A180" s="9">
        <v>83.126388888888883</v>
      </c>
      <c r="B180" s="10">
        <v>0.21175619449999999</v>
      </c>
      <c r="C180" s="3">
        <v>0.58286759099999996</v>
      </c>
      <c r="D180" s="36">
        <v>0.11124070403699998</v>
      </c>
    </row>
    <row r="181" spans="1:4">
      <c r="A181" s="9">
        <v>83.127083333333331</v>
      </c>
      <c r="B181" s="10">
        <v>-0.32814554859</v>
      </c>
      <c r="C181" s="3">
        <v>-0.26073732282000001</v>
      </c>
      <c r="D181" s="36">
        <v>-0.30618081452900003</v>
      </c>
    </row>
    <row r="182" spans="1:4">
      <c r="A182" s="9">
        <v>83.12777777777778</v>
      </c>
      <c r="B182" s="10">
        <v>5.9051526600000003E-3</v>
      </c>
      <c r="C182" s="3">
        <v>-3.9919725359999998E-2</v>
      </c>
      <c r="D182" s="36">
        <v>4.2852605396000006E-2</v>
      </c>
    </row>
    <row r="183" spans="1:4" ht="15">
      <c r="A183" s="16" t="s">
        <v>674</v>
      </c>
      <c r="B183" s="33">
        <v>-0.268205294967228</v>
      </c>
      <c r="C183" s="3">
        <v>-0.27851682103999997</v>
      </c>
      <c r="D183" s="36">
        <v>-5.2021619042999984E-2</v>
      </c>
    </row>
    <row r="184" spans="1:4" ht="15">
      <c r="A184" s="16" t="s">
        <v>675</v>
      </c>
      <c r="B184" s="33">
        <v>0.40000116788663198</v>
      </c>
      <c r="C184" s="3">
        <v>9.9469926560000005E-2</v>
      </c>
      <c r="D184" s="36">
        <v>0.46017198063200004</v>
      </c>
    </row>
    <row r="185" spans="1:4" ht="15">
      <c r="A185" s="16" t="s">
        <v>676</v>
      </c>
      <c r="B185" s="33">
        <v>0.53951034424652999</v>
      </c>
      <c r="C185" s="3">
        <v>0.49391850629</v>
      </c>
      <c r="D185" s="36">
        <v>0.59138454796200002</v>
      </c>
    </row>
    <row r="186" spans="1:4" ht="15">
      <c r="A186" s="16" t="s">
        <v>677</v>
      </c>
      <c r="B186" s="33">
        <v>0.69600712028960998</v>
      </c>
      <c r="C186" s="3">
        <v>0.66227690095000002</v>
      </c>
      <c r="D186" s="36">
        <v>0.94498841139</v>
      </c>
    </row>
    <row r="187" spans="1:4" ht="15">
      <c r="A187" s="16" t="s">
        <v>678</v>
      </c>
      <c r="B187" s="33">
        <v>1.28220905575426</v>
      </c>
      <c r="C187" s="3">
        <v>1.3849661424599999</v>
      </c>
      <c r="D187" s="36">
        <v>1.308943272924</v>
      </c>
    </row>
    <row r="188" spans="1:4" ht="15">
      <c r="A188" s="16" t="s">
        <v>679</v>
      </c>
      <c r="B188" s="33">
        <v>1.6601756427715599</v>
      </c>
      <c r="C188" s="3">
        <v>1.609763552</v>
      </c>
      <c r="D188" s="36">
        <v>1.8673353067080001</v>
      </c>
    </row>
    <row r="189" spans="1:4" ht="15">
      <c r="A189" s="16" t="s">
        <v>680</v>
      </c>
      <c r="B189" s="33">
        <v>1.8943974327575599</v>
      </c>
      <c r="C189" s="3">
        <v>1.7269740976600001</v>
      </c>
      <c r="D189" s="36">
        <v>2.0286392480460003</v>
      </c>
    </row>
    <row r="190" spans="1:4" ht="15">
      <c r="A190" s="16" t="s">
        <v>681</v>
      </c>
      <c r="B190" s="33">
        <v>1.8689925875290101</v>
      </c>
      <c r="C190" s="3">
        <v>1.6079187665800001</v>
      </c>
      <c r="D190" s="36">
        <v>1.850969303409</v>
      </c>
    </row>
    <row r="191" spans="1:4" ht="15">
      <c r="A191" s="16" t="s">
        <v>682</v>
      </c>
      <c r="B191" s="33">
        <v>1.9578293483347899</v>
      </c>
      <c r="C191" s="3">
        <v>2.0854583094099999</v>
      </c>
      <c r="D191" s="35">
        <v>1.855165685242</v>
      </c>
    </row>
    <row r="192" spans="1:4" ht="15">
      <c r="A192" s="16" t="s">
        <v>683</v>
      </c>
      <c r="B192" s="33">
        <v>2.0194724230608201</v>
      </c>
      <c r="C192" s="3">
        <v>2.3801222799000001</v>
      </c>
      <c r="D192" s="35">
        <v>2.1633417520560001</v>
      </c>
    </row>
    <row r="193" spans="1:4" ht="15">
      <c r="A193" s="16" t="s">
        <v>684</v>
      </c>
      <c r="B193" s="33">
        <v>1.7343522370389199</v>
      </c>
      <c r="C193" s="3">
        <v>2.8140097474900001</v>
      </c>
      <c r="D193" s="35">
        <v>2.4815959566170003</v>
      </c>
    </row>
    <row r="194" spans="1:4" ht="15">
      <c r="A194" s="16" t="s">
        <v>685</v>
      </c>
      <c r="B194" s="33">
        <v>2.03622645528946</v>
      </c>
      <c r="C194" s="3">
        <v>3.0578574865700001</v>
      </c>
      <c r="D194" s="35">
        <v>2.3272648189960004</v>
      </c>
    </row>
    <row r="195" spans="1:4">
      <c r="A195" s="16" t="s">
        <v>686</v>
      </c>
      <c r="C195" s="3">
        <v>3.0954824405900001</v>
      </c>
      <c r="D195" s="35">
        <v>2.7548714084320003</v>
      </c>
    </row>
    <row r="196" spans="1:4">
      <c r="A196" s="16" t="s">
        <v>687</v>
      </c>
      <c r="C196" s="3">
        <v>3.5806014711800001</v>
      </c>
      <c r="D196" s="35">
        <v>3.423230069168</v>
      </c>
    </row>
    <row r="197" spans="1:4">
      <c r="A197" s="16" t="s">
        <v>688</v>
      </c>
      <c r="C197" s="3">
        <v>2.7661351912100001</v>
      </c>
      <c r="D197" s="35">
        <v>2.3110212812199999</v>
      </c>
    </row>
    <row r="198" spans="1:4">
      <c r="A198" s="16" t="s">
        <v>689</v>
      </c>
      <c r="C198" s="3">
        <v>2.49755089727</v>
      </c>
      <c r="D198" s="35">
        <v>2.3249597776169999</v>
      </c>
    </row>
    <row r="199" spans="1:4">
      <c r="A199" s="16" t="s">
        <v>690</v>
      </c>
      <c r="C199" s="3">
        <v>3.2905409971699999</v>
      </c>
      <c r="D199" s="35">
        <v>2.9670594260250001</v>
      </c>
    </row>
    <row r="200" spans="1:4">
      <c r="A200" s="16" t="s">
        <v>691</v>
      </c>
      <c r="C200" s="3">
        <v>3.8905361968699999</v>
      </c>
      <c r="D200" s="35">
        <v>3.9063631940439998</v>
      </c>
    </row>
    <row r="201" spans="1:4">
      <c r="A201" s="16" t="s">
        <v>692</v>
      </c>
      <c r="C201" s="3">
        <v>3.8625324945599999</v>
      </c>
      <c r="D201" s="35">
        <v>3.5280226623949997</v>
      </c>
    </row>
    <row r="202" spans="1:4">
      <c r="A202" s="16" t="s">
        <v>693</v>
      </c>
      <c r="C202" s="3">
        <v>3.8073666034400002</v>
      </c>
      <c r="D202" s="35">
        <v>3.589753447134</v>
      </c>
    </row>
    <row r="203" spans="1:4">
      <c r="A203" s="16" t="s">
        <v>694</v>
      </c>
      <c r="C203" s="3">
        <v>2.4790208162599998</v>
      </c>
      <c r="D203" s="35">
        <v>1.1968001991649999</v>
      </c>
    </row>
    <row r="204" spans="1:4">
      <c r="A204" s="16" t="s">
        <v>695</v>
      </c>
      <c r="C204" s="3">
        <v>1.9803051029600001</v>
      </c>
      <c r="D204" s="35">
        <v>0.91599973797800005</v>
      </c>
    </row>
    <row r="205" spans="1:4">
      <c r="A205" s="16" t="s">
        <v>696</v>
      </c>
      <c r="C205" s="3">
        <v>-0.22750951092999999</v>
      </c>
      <c r="D205" s="35">
        <v>-1.1466603270389999</v>
      </c>
    </row>
    <row r="206" spans="1:4">
      <c r="A206" s="16" t="s">
        <v>697</v>
      </c>
      <c r="C206" s="3">
        <v>-1.28385680323</v>
      </c>
      <c r="D206" s="35">
        <v>-3.5825027400509999</v>
      </c>
    </row>
    <row r="207" spans="1:4">
      <c r="A207" s="16" t="s">
        <v>698</v>
      </c>
      <c r="C207" s="3">
        <v>-1.1834457647000001</v>
      </c>
      <c r="D207" s="35">
        <v>-1.241317583414</v>
      </c>
    </row>
    <row r="208" spans="1:4">
      <c r="A208" s="16" t="s">
        <v>699</v>
      </c>
      <c r="C208" s="3">
        <v>-0.15596188419000001</v>
      </c>
      <c r="D208" s="35">
        <v>6.940451978499998E-2</v>
      </c>
    </row>
    <row r="209" spans="1:4">
      <c r="A209" s="16" t="s">
        <v>700</v>
      </c>
      <c r="C209" s="3">
        <v>-0.88324977990999998</v>
      </c>
      <c r="D209" s="35">
        <v>-0.50806777860899999</v>
      </c>
    </row>
    <row r="210" spans="1:4">
      <c r="A210" s="16" t="s">
        <v>701</v>
      </c>
      <c r="C210" s="3">
        <v>-0.73277220127999998</v>
      </c>
      <c r="D210" s="35">
        <v>-0.81562196038699997</v>
      </c>
    </row>
    <row r="211" spans="1:4">
      <c r="A211" s="16" t="s">
        <v>702</v>
      </c>
    </row>
    <row r="212" spans="1:4">
      <c r="A212" s="16" t="s">
        <v>703</v>
      </c>
    </row>
    <row r="213" spans="1:4">
      <c r="A213" s="16" t="s">
        <v>704</v>
      </c>
    </row>
    <row r="214" spans="1:4">
      <c r="A214" s="16" t="s">
        <v>705</v>
      </c>
    </row>
    <row r="215" spans="1:4">
      <c r="A215" s="16" t="s">
        <v>706</v>
      </c>
    </row>
    <row r="216" spans="1:4">
      <c r="A216" s="16" t="s">
        <v>707</v>
      </c>
    </row>
    <row r="217" spans="1:4">
      <c r="A217" s="16" t="s">
        <v>708</v>
      </c>
    </row>
  </sheetData>
  <mergeCells count="3">
    <mergeCell ref="A1:D1"/>
    <mergeCell ref="L1:N1"/>
    <mergeCell ref="O1:Q1"/>
  </mergeCells>
  <phoneticPr fontId="2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83"/>
  <sheetViews>
    <sheetView topLeftCell="A376" workbookViewId="0">
      <selection activeCell="G54" sqref="G54"/>
    </sheetView>
  </sheetViews>
  <sheetFormatPr defaultRowHeight="9.75" customHeight="1"/>
  <cols>
    <col min="1" max="1" width="9.140625" style="1"/>
    <col min="2" max="2" width="15.28515625" style="1" customWidth="1"/>
    <col min="3" max="16384" width="9.140625" style="1"/>
  </cols>
  <sheetData>
    <row r="1" spans="1:1" ht="9.75" customHeight="1">
      <c r="A1" s="1" t="s">
        <v>709</v>
      </c>
    </row>
    <row r="2" spans="1:1" ht="9.75" customHeight="1">
      <c r="A2" s="1" t="s">
        <v>710</v>
      </c>
    </row>
    <row r="3" spans="1:1" ht="9.75" customHeight="1">
      <c r="A3" s="1" t="s">
        <v>709</v>
      </c>
    </row>
    <row r="4" spans="1:1" ht="9.75" customHeight="1">
      <c r="A4" s="1" t="s">
        <v>710</v>
      </c>
    </row>
    <row r="5" spans="1:1" ht="9.75" customHeight="1">
      <c r="A5" s="1" t="s">
        <v>779</v>
      </c>
    </row>
    <row r="6" spans="1:1" ht="9.75" customHeight="1">
      <c r="A6" s="1" t="s">
        <v>780</v>
      </c>
    </row>
    <row r="7" spans="1:1" ht="9.75" customHeight="1">
      <c r="A7" s="1" t="s">
        <v>781</v>
      </c>
    </row>
    <row r="8" spans="1:1" ht="9.75" customHeight="1">
      <c r="A8" s="1" t="s">
        <v>782</v>
      </c>
    </row>
    <row r="9" spans="1:1" ht="9.75" customHeight="1">
      <c r="A9" s="1" t="s">
        <v>709</v>
      </c>
    </row>
    <row r="10" spans="1:1" ht="9.75" customHeight="1">
      <c r="A10" s="1" t="s">
        <v>710</v>
      </c>
    </row>
    <row r="11" spans="1:1" ht="9.75" customHeight="1">
      <c r="A11" s="1" t="s">
        <v>783</v>
      </c>
    </row>
    <row r="12" spans="1:1" ht="9.75" customHeight="1">
      <c r="A12" s="1" t="s">
        <v>711</v>
      </c>
    </row>
    <row r="13" spans="1:1" ht="9.75" customHeight="1">
      <c r="A13" s="1" t="s">
        <v>709</v>
      </c>
    </row>
    <row r="14" spans="1:1" ht="9.75" customHeight="1">
      <c r="A14" s="1" t="s">
        <v>710</v>
      </c>
    </row>
    <row r="15" spans="1:1" ht="9.75" customHeight="1">
      <c r="A15" s="1" t="s">
        <v>710</v>
      </c>
    </row>
    <row r="16" spans="1:1" ht="9.75" customHeight="1">
      <c r="A16" s="1" t="s">
        <v>784</v>
      </c>
    </row>
    <row r="17" spans="1:1" ht="9.75" customHeight="1">
      <c r="A17" s="1" t="s">
        <v>785</v>
      </c>
    </row>
    <row r="18" spans="1:1" ht="9.75" customHeight="1">
      <c r="A18" s="1" t="s">
        <v>728</v>
      </c>
    </row>
    <row r="19" spans="1:1" ht="9.75" customHeight="1">
      <c r="A19" s="1" t="s">
        <v>710</v>
      </c>
    </row>
    <row r="20" spans="1:1" ht="9.75" customHeight="1">
      <c r="A20" s="1" t="s">
        <v>729</v>
      </c>
    </row>
    <row r="21" spans="1:1" ht="9.75" customHeight="1">
      <c r="A21" s="1" t="s">
        <v>710</v>
      </c>
    </row>
    <row r="22" spans="1:1" ht="9.75" customHeight="1">
      <c r="A22" s="1" t="s">
        <v>730</v>
      </c>
    </row>
    <row r="23" spans="1:1" ht="9.75" customHeight="1">
      <c r="A23" s="1" t="s">
        <v>731</v>
      </c>
    </row>
    <row r="24" spans="1:1" ht="9.75" customHeight="1">
      <c r="A24" s="1" t="s">
        <v>710</v>
      </c>
    </row>
    <row r="25" spans="1:1" ht="9.75" customHeight="1">
      <c r="A25" s="1" t="s">
        <v>732</v>
      </c>
    </row>
    <row r="26" spans="1:1" ht="9.75" customHeight="1">
      <c r="A26" s="1" t="s">
        <v>733</v>
      </c>
    </row>
    <row r="27" spans="1:1" ht="9.75" customHeight="1">
      <c r="A27" s="1" t="s">
        <v>710</v>
      </c>
    </row>
    <row r="28" spans="1:1" ht="9.75" customHeight="1">
      <c r="A28" s="1" t="s">
        <v>734</v>
      </c>
    </row>
    <row r="29" spans="1:1" ht="9.75" customHeight="1">
      <c r="A29" s="1" t="s">
        <v>735</v>
      </c>
    </row>
    <row r="30" spans="1:1" ht="9.75" customHeight="1">
      <c r="A30" s="1" t="s">
        <v>736</v>
      </c>
    </row>
    <row r="31" spans="1:1" ht="9.75" customHeight="1">
      <c r="A31" s="1" t="s">
        <v>737</v>
      </c>
    </row>
    <row r="32" spans="1:1" ht="9.75" customHeight="1">
      <c r="A32" s="1" t="s">
        <v>738</v>
      </c>
    </row>
    <row r="33" spans="1:1" ht="9.75" customHeight="1">
      <c r="A33" s="1" t="s">
        <v>739</v>
      </c>
    </row>
    <row r="34" spans="1:1" ht="9.75" customHeight="1">
      <c r="A34" s="1" t="s">
        <v>740</v>
      </c>
    </row>
    <row r="35" spans="1:1" ht="9.75" customHeight="1">
      <c r="A35" s="1" t="s">
        <v>710</v>
      </c>
    </row>
    <row r="36" spans="1:1" ht="9.75" customHeight="1">
      <c r="A36" s="1" t="s">
        <v>741</v>
      </c>
    </row>
    <row r="37" spans="1:1" ht="9.75" customHeight="1">
      <c r="A37" s="1" t="s">
        <v>713</v>
      </c>
    </row>
    <row r="38" spans="1:1" ht="9.75" customHeight="1">
      <c r="A38" s="1" t="s">
        <v>742</v>
      </c>
    </row>
    <row r="39" spans="1:1" ht="9.75" customHeight="1">
      <c r="A39" s="1" t="s">
        <v>743</v>
      </c>
    </row>
    <row r="40" spans="1:1" ht="9.75" customHeight="1">
      <c r="A40" s="1" t="s">
        <v>744</v>
      </c>
    </row>
    <row r="41" spans="1:1" ht="9.75" customHeight="1">
      <c r="A41" s="1" t="s">
        <v>745</v>
      </c>
    </row>
    <row r="42" spans="1:1" ht="9.75" customHeight="1">
      <c r="A42" s="1" t="s">
        <v>710</v>
      </c>
    </row>
    <row r="43" spans="1:1" ht="9.75" customHeight="1">
      <c r="A43" s="1" t="s">
        <v>746</v>
      </c>
    </row>
    <row r="44" spans="1:1" ht="9.75" customHeight="1">
      <c r="A44" s="1" t="s">
        <v>710</v>
      </c>
    </row>
    <row r="46" spans="1:1" ht="9.75" customHeight="1">
      <c r="A46" s="1" t="s">
        <v>747</v>
      </c>
    </row>
    <row r="47" spans="1:1" ht="9.75" customHeight="1">
      <c r="A47" s="1" t="s">
        <v>748</v>
      </c>
    </row>
    <row r="50" spans="1:1" ht="9.75" customHeight="1">
      <c r="A50" s="1" t="s">
        <v>749</v>
      </c>
    </row>
    <row r="51" spans="1:1" ht="9.75" customHeight="1">
      <c r="A51" s="1" t="s">
        <v>750</v>
      </c>
    </row>
    <row r="52" spans="1:1" ht="9.75" customHeight="1">
      <c r="A52" s="1" t="s">
        <v>751</v>
      </c>
    </row>
    <row r="53" spans="1:1" ht="9.75" customHeight="1">
      <c r="A53" s="1" t="s">
        <v>752</v>
      </c>
    </row>
    <row r="54" spans="1:1" ht="9.75" customHeight="1">
      <c r="A54" s="1" t="s">
        <v>753</v>
      </c>
    </row>
    <row r="55" spans="1:1" ht="9.75" customHeight="1">
      <c r="A55" s="1" t="s">
        <v>754</v>
      </c>
    </row>
    <row r="56" spans="1:1" ht="9.75" customHeight="1">
      <c r="A56" s="1" t="s">
        <v>755</v>
      </c>
    </row>
    <row r="57" spans="1:1" ht="9.75" customHeight="1">
      <c r="A57" s="1" t="s">
        <v>756</v>
      </c>
    </row>
    <row r="58" spans="1:1" ht="9.75" customHeight="1">
      <c r="A58" s="1" t="s">
        <v>757</v>
      </c>
    </row>
    <row r="62" spans="1:1" ht="9.75" customHeight="1">
      <c r="A62" s="1" t="s">
        <v>758</v>
      </c>
    </row>
    <row r="63" spans="1:1" ht="9.75" customHeight="1">
      <c r="A63" s="1" t="s">
        <v>778</v>
      </c>
    </row>
    <row r="66" spans="2:10" ht="9.75" customHeight="1">
      <c r="B66" s="1" t="s">
        <v>716</v>
      </c>
      <c r="C66" s="1" t="s">
        <v>717</v>
      </c>
      <c r="D66" s="3" t="s">
        <v>714</v>
      </c>
      <c r="E66" s="4" t="s">
        <v>715</v>
      </c>
      <c r="F66" s="1" t="s">
        <v>712</v>
      </c>
      <c r="G66" s="34" t="s">
        <v>1184</v>
      </c>
      <c r="I66" s="3"/>
      <c r="J66" s="1" t="s">
        <v>269</v>
      </c>
    </row>
    <row r="67" spans="2:10" ht="9.75" customHeight="1">
      <c r="B67" s="2">
        <v>82.042361111111106</v>
      </c>
      <c r="C67" s="1">
        <v>6.5666666666670004</v>
      </c>
      <c r="D67" s="3">
        <v>1.1291407078</v>
      </c>
      <c r="E67" s="4">
        <v>-1.978388925005</v>
      </c>
      <c r="F67" s="1">
        <v>3.5697405577539998</v>
      </c>
      <c r="G67" s="34">
        <f>D67+E67</f>
        <v>-0.84924821720499999</v>
      </c>
      <c r="I67" s="4"/>
      <c r="J67" s="1" t="s">
        <v>270</v>
      </c>
    </row>
    <row r="68" spans="2:10" ht="9.75" customHeight="1">
      <c r="B68" s="2">
        <v>82.043055555555554</v>
      </c>
      <c r="C68" s="1">
        <v>8.3266666666670002</v>
      </c>
      <c r="D68" s="3">
        <v>0.85602578732000001</v>
      </c>
      <c r="E68" s="4" t="s">
        <v>718</v>
      </c>
      <c r="F68" s="1" t="s">
        <v>718</v>
      </c>
      <c r="G68" s="34" t="e">
        <f t="shared" ref="G68:G131" si="0">D68+E68</f>
        <v>#VALUE!</v>
      </c>
      <c r="I68" s="34"/>
      <c r="J68" s="1" t="s">
        <v>1185</v>
      </c>
    </row>
    <row r="69" spans="2:10" ht="9.75" customHeight="1">
      <c r="B69" s="2">
        <v>82.043750000000003</v>
      </c>
      <c r="C69" s="1">
        <v>8.9833333333330003</v>
      </c>
      <c r="D69" s="3">
        <v>0.39935806738000001</v>
      </c>
      <c r="E69" s="4">
        <v>-3.4419935809919999</v>
      </c>
      <c r="F69" s="1">
        <v>3.866823499968</v>
      </c>
      <c r="G69" s="34">
        <f t="shared" si="0"/>
        <v>-3.0426355136119998</v>
      </c>
    </row>
    <row r="70" spans="2:10" ht="9.75" customHeight="1">
      <c r="B70" s="2">
        <v>82.044444444444437</v>
      </c>
      <c r="C70" s="1">
        <v>8.94</v>
      </c>
      <c r="D70" s="3">
        <v>-0.12845304137999999</v>
      </c>
      <c r="E70" s="4">
        <v>-3.1720848449800001</v>
      </c>
      <c r="F70" s="1">
        <v>3.7099458505820002</v>
      </c>
      <c r="G70" s="34">
        <f t="shared" si="0"/>
        <v>-3.3005378863599999</v>
      </c>
    </row>
    <row r="71" spans="2:10" ht="9.75" customHeight="1">
      <c r="B71" s="2">
        <v>82.084027777777777</v>
      </c>
      <c r="C71" s="1">
        <v>8.5733333333330002</v>
      </c>
      <c r="D71" s="3">
        <v>-1.12265918725</v>
      </c>
      <c r="E71" s="4">
        <v>-3.595990799655</v>
      </c>
      <c r="F71" s="1">
        <v>3.8388041687190002</v>
      </c>
      <c r="G71" s="34">
        <f t="shared" si="0"/>
        <v>-4.7186499869049996</v>
      </c>
    </row>
    <row r="72" spans="2:10" ht="9.75" customHeight="1">
      <c r="B72" s="2">
        <v>82.084722222222226</v>
      </c>
      <c r="C72" s="1">
        <v>7.88</v>
      </c>
      <c r="D72" s="3">
        <v>-3.0275445866699999</v>
      </c>
      <c r="E72" s="4" t="s">
        <v>718</v>
      </c>
      <c r="F72" s="1" t="s">
        <v>718</v>
      </c>
      <c r="G72" s="34" t="e">
        <f t="shared" si="0"/>
        <v>#VALUE!</v>
      </c>
    </row>
    <row r="73" spans="2:10" ht="9.75" customHeight="1">
      <c r="B73" s="2">
        <v>82.08541666666666</v>
      </c>
      <c r="C73" s="1">
        <v>6.7033333333330001</v>
      </c>
      <c r="D73" s="3">
        <v>-4.0800739871299996</v>
      </c>
      <c r="E73" s="4">
        <v>-1.5131412816700001</v>
      </c>
      <c r="F73" s="1">
        <v>3.5853546950470001</v>
      </c>
      <c r="G73" s="34">
        <f t="shared" si="0"/>
        <v>-5.5932152687999999</v>
      </c>
    </row>
    <row r="74" spans="2:10" ht="9.75" customHeight="1">
      <c r="B74" s="2">
        <v>82.086111111111109</v>
      </c>
      <c r="C74" s="1">
        <v>5.5666666666670004</v>
      </c>
      <c r="D74" s="3">
        <v>-4.6917706031600002</v>
      </c>
      <c r="E74" s="4">
        <v>-2.0884549900859999</v>
      </c>
      <c r="F74" s="1">
        <v>3.9145249521899999</v>
      </c>
      <c r="G74" s="34">
        <f t="shared" si="0"/>
        <v>-6.7802255932459996</v>
      </c>
    </row>
    <row r="75" spans="2:10" ht="9.75" customHeight="1">
      <c r="B75" s="2">
        <v>82.125694444444449</v>
      </c>
      <c r="C75" s="1">
        <v>3.856666666667</v>
      </c>
      <c r="D75" s="3">
        <v>-6.2818245560800001</v>
      </c>
      <c r="E75" s="4">
        <v>-0.280605138044</v>
      </c>
      <c r="F75" s="1">
        <v>4.2632203004729998</v>
      </c>
      <c r="G75" s="34">
        <f t="shared" si="0"/>
        <v>-6.5624296941239999</v>
      </c>
    </row>
    <row r="76" spans="2:10" ht="9.75" customHeight="1">
      <c r="B76" s="2">
        <v>82.126388888888883</v>
      </c>
      <c r="C76" s="1">
        <v>4.5633333333330004</v>
      </c>
      <c r="D76" s="3">
        <v>-6.0845951920700001</v>
      </c>
      <c r="E76" s="4" t="s">
        <v>718</v>
      </c>
      <c r="F76" s="1" t="s">
        <v>718</v>
      </c>
      <c r="G76" s="34" t="e">
        <f t="shared" si="0"/>
        <v>#VALUE!</v>
      </c>
    </row>
    <row r="77" spans="2:10" ht="9.75" customHeight="1">
      <c r="B77" s="2">
        <v>82.127083333333331</v>
      </c>
      <c r="C77" s="1">
        <v>5.4733333333329997</v>
      </c>
      <c r="D77" s="3">
        <v>-6.5519694901900003</v>
      </c>
      <c r="E77" s="4" t="s">
        <v>718</v>
      </c>
      <c r="F77" s="1" t="s">
        <v>718</v>
      </c>
      <c r="G77" s="34" t="e">
        <f t="shared" si="0"/>
        <v>#VALUE!</v>
      </c>
    </row>
    <row r="78" spans="2:10" ht="9.75" customHeight="1">
      <c r="B78" s="2">
        <v>82.12777777777778</v>
      </c>
      <c r="C78" s="1">
        <v>4.75</v>
      </c>
      <c r="D78" s="3">
        <v>-6.71296252486</v>
      </c>
      <c r="E78" s="4">
        <v>1.8681646111370001</v>
      </c>
      <c r="F78" s="1">
        <v>3.2894984787260002</v>
      </c>
      <c r="G78" s="34">
        <f t="shared" si="0"/>
        <v>-4.8447979137230002</v>
      </c>
    </row>
    <row r="79" spans="2:10" ht="9.75" customHeight="1">
      <c r="B79" s="2">
        <v>82.167361111111106</v>
      </c>
      <c r="C79" s="1">
        <v>3.54</v>
      </c>
      <c r="D79" s="3">
        <v>-6.6820866917100004</v>
      </c>
      <c r="E79" s="4">
        <v>2.0298235654019998</v>
      </c>
      <c r="F79" s="1">
        <v>3.4857529083380001</v>
      </c>
      <c r="G79" s="34">
        <f t="shared" si="0"/>
        <v>-4.6522631263080001</v>
      </c>
    </row>
    <row r="80" spans="2:10" ht="9.75" customHeight="1">
      <c r="B80" s="2">
        <v>82.168055555555554</v>
      </c>
      <c r="C80" s="1">
        <v>4.3</v>
      </c>
      <c r="D80" s="3">
        <v>-6.4261985628099998</v>
      </c>
      <c r="E80" s="4" t="s">
        <v>718</v>
      </c>
      <c r="F80" s="1" t="s">
        <v>718</v>
      </c>
      <c r="G80" s="34" t="e">
        <f t="shared" si="0"/>
        <v>#VALUE!</v>
      </c>
    </row>
    <row r="81" spans="2:7" ht="9.75" customHeight="1">
      <c r="B81" s="2">
        <v>82.168750000000003</v>
      </c>
      <c r="C81" s="1">
        <v>4.74</v>
      </c>
      <c r="D81" s="3">
        <v>-4.6948361353000001</v>
      </c>
      <c r="E81" s="4">
        <v>2.1231472132500002</v>
      </c>
      <c r="F81" s="1">
        <v>3.2855109594549998</v>
      </c>
      <c r="G81" s="34">
        <f t="shared" si="0"/>
        <v>-2.5716889220499999</v>
      </c>
    </row>
    <row r="82" spans="2:7" ht="9.75" customHeight="1">
      <c r="B82" s="2">
        <v>82.169444444444437</v>
      </c>
      <c r="C82" s="1">
        <v>5.1433333333329996</v>
      </c>
      <c r="D82" s="3">
        <v>-4.1637510134699998</v>
      </c>
      <c r="E82" s="4">
        <v>2.1211103395689999</v>
      </c>
      <c r="F82" s="1">
        <v>3.4853774425430002</v>
      </c>
      <c r="G82" s="34">
        <f t="shared" si="0"/>
        <v>-2.0426406739009999</v>
      </c>
    </row>
    <row r="83" spans="2:7" ht="9.75" customHeight="1">
      <c r="B83" s="2">
        <v>82.209027777777777</v>
      </c>
      <c r="C83" s="1">
        <v>6.5366666666670001</v>
      </c>
      <c r="D83" s="3">
        <v>-3.1266521413000001</v>
      </c>
      <c r="E83" s="4">
        <v>1.076031203931</v>
      </c>
      <c r="F83" s="1">
        <v>4.2919927380510003</v>
      </c>
      <c r="G83" s="34">
        <f t="shared" si="0"/>
        <v>-2.0506209373690001</v>
      </c>
    </row>
    <row r="84" spans="2:7" ht="9.75" customHeight="1">
      <c r="B84" s="2">
        <v>82.209722222222226</v>
      </c>
      <c r="C84" s="1">
        <v>7.8166666666670004</v>
      </c>
      <c r="D84" s="3">
        <v>-2.3859038425999999</v>
      </c>
      <c r="E84" s="4" t="s">
        <v>718</v>
      </c>
      <c r="F84" s="1" t="s">
        <v>718</v>
      </c>
      <c r="G84" s="34" t="e">
        <f t="shared" si="0"/>
        <v>#VALUE!</v>
      </c>
    </row>
    <row r="85" spans="2:7" ht="9.75" customHeight="1">
      <c r="B85" s="2">
        <v>82.21041666666666</v>
      </c>
      <c r="C85" s="1">
        <v>10.56</v>
      </c>
      <c r="D85" s="3">
        <v>-2.5357370971100002</v>
      </c>
      <c r="E85" s="4">
        <v>-1.935676985223</v>
      </c>
      <c r="F85" s="1">
        <v>5.7504054108510001</v>
      </c>
      <c r="G85" s="34">
        <f t="shared" si="0"/>
        <v>-4.4714140823330002</v>
      </c>
    </row>
    <row r="86" spans="2:7" ht="9.75" customHeight="1">
      <c r="B86" s="2">
        <v>82.211111111111109</v>
      </c>
      <c r="C86" s="1">
        <v>9.9966666666670001</v>
      </c>
      <c r="D86" s="3">
        <v>-2.75303911497</v>
      </c>
      <c r="E86" s="4">
        <v>-1.42141902113</v>
      </c>
      <c r="F86" s="1">
        <v>5.4300659106509999</v>
      </c>
      <c r="G86" s="34">
        <f t="shared" si="0"/>
        <v>-4.1744581361000002</v>
      </c>
    </row>
    <row r="87" spans="2:7" ht="9.75" customHeight="1">
      <c r="B87" s="2">
        <v>82.250694444444449</v>
      </c>
      <c r="C87" s="1">
        <v>9.3233333333330002</v>
      </c>
      <c r="D87" s="3">
        <v>-2.3330794000999999</v>
      </c>
      <c r="E87" s="4">
        <v>-3.8155309086829998</v>
      </c>
      <c r="F87" s="1">
        <v>6.5976540111539999</v>
      </c>
      <c r="G87" s="34">
        <f t="shared" si="0"/>
        <v>-6.1486103087829997</v>
      </c>
    </row>
    <row r="88" spans="2:7" ht="9.75" customHeight="1">
      <c r="B88" s="2">
        <v>82.251388888888883</v>
      </c>
      <c r="C88" s="1">
        <v>11.25</v>
      </c>
      <c r="D88" s="3">
        <v>-4.7811413143500001</v>
      </c>
      <c r="E88" s="4">
        <v>-2.0998330770070002</v>
      </c>
      <c r="F88" s="1">
        <v>7.1030402458679998</v>
      </c>
      <c r="G88" s="34">
        <f t="shared" si="0"/>
        <v>-6.8809743913570003</v>
      </c>
    </row>
    <row r="89" spans="2:7" ht="9.75" customHeight="1">
      <c r="B89" s="2">
        <v>82.252083333333331</v>
      </c>
      <c r="C89" s="1">
        <v>12.09</v>
      </c>
      <c r="D89" s="3">
        <v>-6.24358778678</v>
      </c>
      <c r="E89" s="4">
        <v>-4.9783550390769999</v>
      </c>
      <c r="F89" s="1">
        <v>7.9338843866540003</v>
      </c>
      <c r="G89" s="34">
        <f t="shared" si="0"/>
        <v>-11.221942825856999</v>
      </c>
    </row>
    <row r="90" spans="2:7" ht="9.75" customHeight="1">
      <c r="B90" s="2">
        <v>82.25277777777778</v>
      </c>
      <c r="C90" s="1">
        <v>9.3466666666669997</v>
      </c>
      <c r="D90" s="3">
        <v>-8.0609305826599993</v>
      </c>
      <c r="E90" s="4">
        <v>-6.0888432690460004</v>
      </c>
      <c r="F90" s="1">
        <v>8.6732986306419999</v>
      </c>
      <c r="G90" s="34">
        <f t="shared" si="0"/>
        <v>-14.149773851706</v>
      </c>
    </row>
    <row r="91" spans="2:7" ht="9.75" customHeight="1">
      <c r="B91" s="2">
        <v>82.292361111111106</v>
      </c>
      <c r="C91" s="1">
        <v>6.3033333333329997</v>
      </c>
      <c r="D91" s="3">
        <v>-11.1833323611</v>
      </c>
      <c r="E91" s="4">
        <v>-4.7843072101570003</v>
      </c>
      <c r="F91" s="1">
        <v>6.4457145857720004</v>
      </c>
      <c r="G91" s="34">
        <f t="shared" si="0"/>
        <v>-15.967639571256999</v>
      </c>
    </row>
    <row r="92" spans="2:7" ht="9.75" customHeight="1">
      <c r="B92" s="2">
        <v>82.293055555555554</v>
      </c>
      <c r="C92" s="1">
        <v>5.42</v>
      </c>
      <c r="D92" s="3">
        <v>-14.862626842699999</v>
      </c>
      <c r="E92" s="4">
        <v>-0.343759726647</v>
      </c>
      <c r="F92" s="1">
        <v>5.7526498988570003</v>
      </c>
      <c r="G92" s="34">
        <f t="shared" si="0"/>
        <v>-15.206386569347</v>
      </c>
    </row>
    <row r="93" spans="2:7" ht="9.75" customHeight="1">
      <c r="B93" s="2">
        <v>82.293750000000003</v>
      </c>
      <c r="C93" s="1">
        <v>6.16</v>
      </c>
      <c r="D93" s="3">
        <v>-16.214535250170002</v>
      </c>
      <c r="E93" s="4">
        <v>2.7168480883399999</v>
      </c>
      <c r="F93" s="1">
        <v>7.0450519412750001</v>
      </c>
      <c r="G93" s="34">
        <f t="shared" si="0"/>
        <v>-13.497687161830001</v>
      </c>
    </row>
    <row r="94" spans="2:7" ht="9.75" customHeight="1">
      <c r="B94" s="2">
        <v>82.294444444444437</v>
      </c>
      <c r="C94" s="1">
        <v>5.413333333333</v>
      </c>
      <c r="D94" s="3">
        <v>-14.0129664179</v>
      </c>
      <c r="E94" s="4">
        <v>1.4139794306660001</v>
      </c>
      <c r="F94" s="1">
        <v>5.4507211047580002</v>
      </c>
      <c r="G94" s="34">
        <f t="shared" si="0"/>
        <v>-12.598986987233999</v>
      </c>
    </row>
    <row r="95" spans="2:7" ht="9.75" customHeight="1">
      <c r="B95" s="2">
        <v>82.334027777777777</v>
      </c>
      <c r="C95" s="1">
        <v>4.8266666666670002</v>
      </c>
      <c r="D95" s="3">
        <v>-13.158078276419999</v>
      </c>
      <c r="E95" s="4">
        <v>1.4742744076330001</v>
      </c>
      <c r="F95" s="1">
        <v>5.4823675144859996</v>
      </c>
      <c r="G95" s="34">
        <f t="shared" si="0"/>
        <v>-11.683803868786999</v>
      </c>
    </row>
    <row r="96" spans="2:7" ht="9.75" customHeight="1">
      <c r="B96" s="2">
        <v>82.334722222222226</v>
      </c>
      <c r="C96" s="1">
        <v>5.1966666666670003</v>
      </c>
      <c r="D96" s="3">
        <v>-12.368148926929999</v>
      </c>
      <c r="E96" s="4">
        <v>1.7559198891879999</v>
      </c>
      <c r="F96" s="1">
        <v>5.4495382370580003</v>
      </c>
      <c r="G96" s="34">
        <f t="shared" si="0"/>
        <v>-10.612229037741999</v>
      </c>
    </row>
    <row r="97" spans="2:7" ht="9.75" customHeight="1">
      <c r="B97" s="2">
        <v>82.33541666666666</v>
      </c>
      <c r="C97" s="1">
        <v>5.2833333333330001</v>
      </c>
      <c r="D97" s="3">
        <v>-11.58316090272</v>
      </c>
      <c r="E97" s="4">
        <v>1.3649414393099999</v>
      </c>
      <c r="F97" s="1">
        <v>5.3772766457580001</v>
      </c>
      <c r="G97" s="34">
        <f t="shared" si="0"/>
        <v>-10.21821946341</v>
      </c>
    </row>
    <row r="98" spans="2:7" ht="9.75" customHeight="1">
      <c r="B98" s="2">
        <v>82.336111111111109</v>
      </c>
      <c r="C98" s="1">
        <v>4.873333333333</v>
      </c>
      <c r="D98" s="3">
        <v>-11.51610144214</v>
      </c>
      <c r="E98" s="4">
        <v>0.43035287449300003</v>
      </c>
      <c r="F98" s="1">
        <v>5.6916715654859997</v>
      </c>
      <c r="G98" s="34">
        <f t="shared" si="0"/>
        <v>-11.085748567647</v>
      </c>
    </row>
    <row r="99" spans="2:7" ht="9.75" customHeight="1">
      <c r="B99" s="2">
        <v>82.375694444444449</v>
      </c>
      <c r="C99" s="1">
        <v>4.66</v>
      </c>
      <c r="D99" s="3">
        <v>-7.5115440265000002</v>
      </c>
      <c r="E99" s="4">
        <v>2.2195574108159999</v>
      </c>
      <c r="F99" s="1">
        <v>5.5301165913519998</v>
      </c>
      <c r="G99" s="34">
        <f t="shared" si="0"/>
        <v>-5.2919866156840003</v>
      </c>
    </row>
    <row r="100" spans="2:7" ht="9.75" customHeight="1">
      <c r="B100" s="2">
        <v>82.376388888888883</v>
      </c>
      <c r="C100" s="1">
        <v>5.1566666666670002</v>
      </c>
      <c r="D100" s="3">
        <v>-7.1969714166600003</v>
      </c>
      <c r="E100" s="4">
        <v>2.5181206809219998</v>
      </c>
      <c r="F100" s="1">
        <v>6.0098899855169998</v>
      </c>
      <c r="G100" s="34">
        <f t="shared" si="0"/>
        <v>-4.6788507357380009</v>
      </c>
    </row>
    <row r="101" spans="2:7" ht="9.75" customHeight="1">
      <c r="B101" s="2">
        <v>82.377083333333331</v>
      </c>
      <c r="C101" s="1">
        <v>5.82</v>
      </c>
      <c r="D101" s="3">
        <v>-5.4214952162400003</v>
      </c>
      <c r="E101" s="4">
        <v>1.684959579024</v>
      </c>
      <c r="F101" s="1">
        <v>5.9070622515200002</v>
      </c>
      <c r="G101" s="34">
        <f t="shared" si="0"/>
        <v>-3.7365356372160003</v>
      </c>
    </row>
    <row r="102" spans="2:7" ht="9.75" customHeight="1">
      <c r="B102" s="2">
        <v>82.37777777777778</v>
      </c>
      <c r="C102" s="1">
        <v>6.5133333333329997</v>
      </c>
      <c r="D102" s="3">
        <v>-5.4268911491100003</v>
      </c>
      <c r="E102" s="4">
        <v>0.99827798405099999</v>
      </c>
      <c r="F102" s="1">
        <v>6.1477403971009998</v>
      </c>
      <c r="G102" s="34">
        <f t="shared" si="0"/>
        <v>-4.4286131650590006</v>
      </c>
    </row>
    <row r="103" spans="2:7" ht="9.75" customHeight="1">
      <c r="B103" s="2">
        <v>82.417361111111106</v>
      </c>
      <c r="C103" s="1">
        <v>6.7566666666669999</v>
      </c>
      <c r="D103" s="3">
        <v>-5.0049578997699999</v>
      </c>
      <c r="E103" s="4">
        <v>0.91664205495200002</v>
      </c>
      <c r="F103" s="1">
        <v>6.2653338370349996</v>
      </c>
      <c r="G103" s="34">
        <f t="shared" si="0"/>
        <v>-4.0883158448180001</v>
      </c>
    </row>
    <row r="104" spans="2:7" ht="9.75" customHeight="1">
      <c r="B104" s="2">
        <v>82.418055555555554</v>
      </c>
      <c r="C104" s="1">
        <v>7.2833333333330001</v>
      </c>
      <c r="D104" s="3">
        <v>-6.0534428262000004</v>
      </c>
      <c r="E104" s="4">
        <v>1.9150112012889999</v>
      </c>
      <c r="F104" s="1">
        <v>6.9426863878900003</v>
      </c>
      <c r="G104" s="34">
        <f t="shared" si="0"/>
        <v>-4.138431624911</v>
      </c>
    </row>
    <row r="105" spans="2:7" ht="9.75" customHeight="1">
      <c r="B105" s="2">
        <v>82.418750000000003</v>
      </c>
      <c r="C105" s="1">
        <v>8.1</v>
      </c>
      <c r="D105" s="3">
        <v>-5.4410610653199996</v>
      </c>
      <c r="E105" s="4">
        <v>8.9832473994000003E-2</v>
      </c>
      <c r="F105" s="1">
        <v>7.0977663142810004</v>
      </c>
      <c r="G105" s="34">
        <f t="shared" si="0"/>
        <v>-5.3512285913259996</v>
      </c>
    </row>
    <row r="106" spans="2:7" ht="9.75" customHeight="1">
      <c r="B106" s="2">
        <v>82.419444444444437</v>
      </c>
      <c r="C106" s="1">
        <v>9.583333333333</v>
      </c>
      <c r="D106" s="3">
        <v>-5.1788578330400004</v>
      </c>
      <c r="E106" s="4">
        <v>-0.88316196688500004</v>
      </c>
      <c r="F106" s="1">
        <v>6.9961616393439998</v>
      </c>
      <c r="G106" s="34">
        <f t="shared" si="0"/>
        <v>-6.0620197999250003</v>
      </c>
    </row>
    <row r="107" spans="2:7" ht="9.75" customHeight="1">
      <c r="B107" s="2">
        <v>82.459027777777777</v>
      </c>
      <c r="C107" s="1">
        <v>10.073333333333</v>
      </c>
      <c r="D107" s="3">
        <v>-1.86057214304</v>
      </c>
      <c r="E107" s="4">
        <v>-0.85249478557900005</v>
      </c>
      <c r="F107" s="1">
        <v>7.480363027808</v>
      </c>
      <c r="G107" s="34">
        <f t="shared" si="0"/>
        <v>-2.7130669286189999</v>
      </c>
    </row>
    <row r="108" spans="2:7" ht="9.75" customHeight="1">
      <c r="B108" s="2">
        <v>82.459722222222226</v>
      </c>
      <c r="C108" s="1">
        <v>10.18</v>
      </c>
      <c r="D108" s="3">
        <v>-2.24017421915</v>
      </c>
      <c r="E108" s="4">
        <v>-1.699611880043</v>
      </c>
      <c r="F108" s="1">
        <v>8.1501515791189991</v>
      </c>
      <c r="G108" s="34">
        <f t="shared" si="0"/>
        <v>-3.9397860991930003</v>
      </c>
    </row>
    <row r="109" spans="2:7" ht="9.75" customHeight="1">
      <c r="B109" s="2">
        <v>82.46041666666666</v>
      </c>
      <c r="C109" s="1">
        <v>10.946666666666999</v>
      </c>
      <c r="D109" s="3">
        <v>-2.8747946870200001</v>
      </c>
      <c r="E109" s="4">
        <v>-3.8315933229839998</v>
      </c>
      <c r="F109" s="1">
        <v>9.0203118440119994</v>
      </c>
      <c r="G109" s="34">
        <f t="shared" si="0"/>
        <v>-6.7063880100039999</v>
      </c>
    </row>
    <row r="110" spans="2:7" ht="9.75" customHeight="1">
      <c r="B110" s="2">
        <v>82.461111111111109</v>
      </c>
      <c r="C110" s="1">
        <v>13.576666666667</v>
      </c>
      <c r="D110" s="3">
        <v>-2.7731106114299999</v>
      </c>
      <c r="E110" s="4">
        <v>-5.2428134376470004</v>
      </c>
      <c r="F110" s="1">
        <v>9.0841841044190001</v>
      </c>
      <c r="G110" s="34">
        <f t="shared" si="0"/>
        <v>-8.0159240490770003</v>
      </c>
    </row>
    <row r="111" spans="2:7" ht="9.75" customHeight="1">
      <c r="B111" s="2">
        <v>82.500694444444449</v>
      </c>
      <c r="C111" s="1">
        <v>15.046666666667001</v>
      </c>
      <c r="D111" s="3">
        <v>-2.83138849329</v>
      </c>
      <c r="E111" s="4">
        <v>-5.1559338164690001</v>
      </c>
      <c r="F111" s="1">
        <v>8.7773352335859993</v>
      </c>
      <c r="G111" s="34">
        <f t="shared" si="0"/>
        <v>-7.9873223097589996</v>
      </c>
    </row>
    <row r="112" spans="2:7" ht="9.75" customHeight="1">
      <c r="B112" s="2">
        <v>82.501388888888883</v>
      </c>
      <c r="C112" s="1">
        <v>12.686666666667</v>
      </c>
      <c r="D112" s="3">
        <v>-3.1679435193600001</v>
      </c>
      <c r="E112" s="4">
        <v>-6.9971195943789999</v>
      </c>
      <c r="F112" s="1">
        <v>9.7888179703390001</v>
      </c>
      <c r="G112" s="34">
        <f t="shared" si="0"/>
        <v>-10.165063113739</v>
      </c>
    </row>
    <row r="113" spans="2:7" ht="9.75" customHeight="1">
      <c r="B113" s="2">
        <v>82.502083333333331</v>
      </c>
      <c r="C113" s="1">
        <v>9.836666666667</v>
      </c>
      <c r="D113" s="3">
        <v>-6.2467751409099996</v>
      </c>
      <c r="E113" s="4">
        <v>-3.0480690049270001</v>
      </c>
      <c r="F113" s="1">
        <v>8.8296465324359996</v>
      </c>
      <c r="G113" s="34">
        <f t="shared" si="0"/>
        <v>-9.2948441458370006</v>
      </c>
    </row>
    <row r="114" spans="2:7" ht="9.75" customHeight="1">
      <c r="B114" s="2">
        <v>82.50277777777778</v>
      </c>
      <c r="C114" s="1">
        <v>15.853333333333</v>
      </c>
      <c r="D114" s="3">
        <v>-6.1851423996700001</v>
      </c>
      <c r="E114" s="4">
        <v>-1.840972156848</v>
      </c>
      <c r="F114" s="1">
        <v>9.4712711551230004</v>
      </c>
      <c r="G114" s="34">
        <f t="shared" si="0"/>
        <v>-8.0261145565179994</v>
      </c>
    </row>
    <row r="115" spans="2:7" ht="9.75" customHeight="1">
      <c r="B115" s="2">
        <v>82.542361111111106</v>
      </c>
      <c r="C115" s="1">
        <v>16.57</v>
      </c>
      <c r="D115" s="3">
        <v>-1.4267371630500001</v>
      </c>
      <c r="E115" s="4">
        <v>-2.3820568262089998</v>
      </c>
      <c r="F115" s="1">
        <v>9.1169702807770001</v>
      </c>
      <c r="G115" s="34">
        <f t="shared" si="0"/>
        <v>-3.8087939892589997</v>
      </c>
    </row>
    <row r="116" spans="2:7" ht="9.75" customHeight="1">
      <c r="B116" s="2">
        <v>82.543055555555554</v>
      </c>
      <c r="C116" s="1">
        <v>17.78</v>
      </c>
      <c r="D116" s="3">
        <v>-4.2795878999900001</v>
      </c>
      <c r="E116" s="4">
        <v>-2.2033517537359999</v>
      </c>
      <c r="F116" s="1">
        <v>7.71869794854</v>
      </c>
      <c r="G116" s="34">
        <f t="shared" si="0"/>
        <v>-6.4829396537259996</v>
      </c>
    </row>
    <row r="117" spans="2:7" ht="9.75" customHeight="1">
      <c r="B117" s="2">
        <v>82.543750000000003</v>
      </c>
      <c r="C117" s="1">
        <v>17.576666666666998</v>
      </c>
      <c r="D117" s="3">
        <v>-5.0251842026000002</v>
      </c>
      <c r="E117" s="4">
        <v>-2.6251045851720001</v>
      </c>
      <c r="F117" s="1">
        <v>7.211585709335</v>
      </c>
      <c r="G117" s="34">
        <f t="shared" si="0"/>
        <v>-7.6502887877720003</v>
      </c>
    </row>
    <row r="118" spans="2:7" ht="9.75" customHeight="1">
      <c r="B118" s="2">
        <v>82.544444444444437</v>
      </c>
      <c r="C118" s="1">
        <v>13.586666666667</v>
      </c>
      <c r="D118" s="3">
        <v>-5.8238102442299997</v>
      </c>
      <c r="E118" s="4">
        <v>-3.4544023108149999</v>
      </c>
      <c r="F118" s="1">
        <v>7.3693016093720001</v>
      </c>
      <c r="G118" s="34">
        <f t="shared" si="0"/>
        <v>-9.2782125550450001</v>
      </c>
    </row>
    <row r="119" spans="2:7" ht="9.75" customHeight="1">
      <c r="B119" s="2">
        <v>82.584027777777777</v>
      </c>
      <c r="C119" s="1">
        <v>14.226666666667001</v>
      </c>
      <c r="D119" s="3">
        <v>-7.4008183027700003</v>
      </c>
      <c r="E119" s="4">
        <v>-1.6406835847229999</v>
      </c>
      <c r="F119" s="1">
        <v>6.2445732778860004</v>
      </c>
      <c r="G119" s="34">
        <f t="shared" si="0"/>
        <v>-9.0415018874930002</v>
      </c>
    </row>
    <row r="120" spans="2:7" ht="9.75" customHeight="1">
      <c r="B120" s="2">
        <v>82.584722222222226</v>
      </c>
      <c r="C120" s="1">
        <v>14.513333333333</v>
      </c>
      <c r="D120" s="3">
        <v>-8.9453781075599998</v>
      </c>
      <c r="E120" s="4">
        <v>-0.57148487878599996</v>
      </c>
      <c r="F120" s="1">
        <v>5.317644212866</v>
      </c>
      <c r="G120" s="34">
        <f t="shared" si="0"/>
        <v>-9.5168629863460001</v>
      </c>
    </row>
    <row r="121" spans="2:7" ht="9.75" customHeight="1">
      <c r="B121" s="2">
        <v>82.58541666666666</v>
      </c>
      <c r="C121" s="1">
        <v>11.006666666667</v>
      </c>
      <c r="D121" s="3">
        <v>-10.14374635029</v>
      </c>
      <c r="E121" s="4">
        <v>-1.0510607270850001</v>
      </c>
      <c r="F121" s="1">
        <v>5.0382112274860003</v>
      </c>
      <c r="G121" s="34">
        <f t="shared" si="0"/>
        <v>-11.194807077375</v>
      </c>
    </row>
    <row r="122" spans="2:7" ht="9.75" customHeight="1">
      <c r="B122" s="2">
        <v>82.586111111111109</v>
      </c>
      <c r="C122" s="1">
        <v>9.2866666666669992</v>
      </c>
      <c r="D122" s="3">
        <v>-10.58521787724</v>
      </c>
      <c r="E122" s="4">
        <v>-1.0632902134110001</v>
      </c>
      <c r="F122" s="1">
        <v>4.5402338198949996</v>
      </c>
      <c r="G122" s="34">
        <f t="shared" si="0"/>
        <v>-11.648508090650999</v>
      </c>
    </row>
    <row r="123" spans="2:7" ht="9.75" customHeight="1">
      <c r="B123" s="2">
        <v>82.625694444444449</v>
      </c>
      <c r="C123" s="1">
        <v>8.6533333333330003</v>
      </c>
      <c r="D123" s="3">
        <v>-11.96973243059</v>
      </c>
      <c r="E123" s="4">
        <v>0.46394144460300002</v>
      </c>
      <c r="F123" s="1">
        <v>3.8003207963249999</v>
      </c>
      <c r="G123" s="34">
        <f t="shared" si="0"/>
        <v>-11.505790985987</v>
      </c>
    </row>
    <row r="124" spans="2:7" ht="9.75" customHeight="1">
      <c r="B124" s="2">
        <v>82.626388888888883</v>
      </c>
      <c r="C124" s="1">
        <v>8.8033333333330006</v>
      </c>
      <c r="D124" s="3">
        <v>-11.57363185805</v>
      </c>
      <c r="E124" s="4">
        <v>1.9023396865269999</v>
      </c>
      <c r="F124" s="1">
        <v>3.1046350156110001</v>
      </c>
      <c r="G124" s="34">
        <f t="shared" si="0"/>
        <v>-9.6712921715229996</v>
      </c>
    </row>
    <row r="125" spans="2:7" ht="9.75" customHeight="1">
      <c r="B125" s="2">
        <v>82.627083333333331</v>
      </c>
      <c r="C125" s="1">
        <v>9.4600000000000009</v>
      </c>
      <c r="D125" s="3">
        <v>-10.126395703349999</v>
      </c>
      <c r="E125" s="4">
        <v>2.2063082823559999</v>
      </c>
      <c r="F125" s="1">
        <v>3.9689830919350002</v>
      </c>
      <c r="G125" s="34">
        <f t="shared" si="0"/>
        <v>-7.9200874209939993</v>
      </c>
    </row>
    <row r="126" spans="2:7" ht="9.75" customHeight="1">
      <c r="B126" s="2">
        <v>82.62777777777778</v>
      </c>
      <c r="C126" s="1">
        <v>9.43</v>
      </c>
      <c r="D126" s="3">
        <v>-8.7195002093900005</v>
      </c>
      <c r="E126" s="4">
        <v>1.7870241920809999</v>
      </c>
      <c r="F126" s="1">
        <v>4.5003739606659998</v>
      </c>
      <c r="G126" s="34">
        <f t="shared" si="0"/>
        <v>-6.9324760173090008</v>
      </c>
    </row>
    <row r="127" spans="2:7" ht="9.75" customHeight="1">
      <c r="B127" s="2">
        <v>82.667361111111106</v>
      </c>
      <c r="C127" s="1">
        <v>9.6866666666669996</v>
      </c>
      <c r="D127" s="3">
        <v>-8.4247323991199998</v>
      </c>
      <c r="E127" s="4">
        <v>1.2462091268090001</v>
      </c>
      <c r="F127" s="1">
        <v>4.469663689251</v>
      </c>
      <c r="G127" s="34">
        <f t="shared" si="0"/>
        <v>-7.1785232723109997</v>
      </c>
    </row>
    <row r="128" spans="2:7" ht="9.75" customHeight="1">
      <c r="B128" s="2">
        <v>82.668055555555554</v>
      </c>
      <c r="C128" s="1">
        <v>10.556666666667001</v>
      </c>
      <c r="D128" s="3">
        <v>-7.0343540173300001</v>
      </c>
      <c r="E128" s="4">
        <v>0.90192003779399998</v>
      </c>
      <c r="F128" s="1">
        <v>4.650891751754</v>
      </c>
      <c r="G128" s="34">
        <f t="shared" si="0"/>
        <v>-6.1324339795359997</v>
      </c>
    </row>
    <row r="129" spans="2:7" ht="9.75" customHeight="1">
      <c r="B129" s="2">
        <v>82.668750000000003</v>
      </c>
      <c r="C129" s="1">
        <v>11.39</v>
      </c>
      <c r="D129" s="3">
        <v>-5.5602579488400004</v>
      </c>
      <c r="E129" s="4">
        <v>0.84840627648900002</v>
      </c>
      <c r="F129" s="1">
        <v>3.881355199688</v>
      </c>
      <c r="G129" s="34">
        <f t="shared" si="0"/>
        <v>-4.711851672351</v>
      </c>
    </row>
    <row r="130" spans="2:7" ht="9.75" customHeight="1">
      <c r="B130" s="2">
        <v>82.669444444444437</v>
      </c>
      <c r="C130" s="1">
        <v>9.2666666666669997</v>
      </c>
      <c r="D130" s="3">
        <v>-5.7277631388400003</v>
      </c>
      <c r="E130" s="4">
        <v>0.306283272695</v>
      </c>
      <c r="F130" s="1">
        <v>4.0103590397640003</v>
      </c>
      <c r="G130" s="34">
        <f t="shared" si="0"/>
        <v>-5.4214798661450008</v>
      </c>
    </row>
    <row r="131" spans="2:7" ht="9.75" customHeight="1">
      <c r="B131" s="2">
        <v>82.709027777777777</v>
      </c>
      <c r="C131" s="1">
        <v>8.4766666666670005</v>
      </c>
      <c r="D131" s="3">
        <v>-5.7723442882100002</v>
      </c>
      <c r="E131" s="4">
        <v>0.534359291377</v>
      </c>
      <c r="F131" s="1">
        <v>3.4926901913220001</v>
      </c>
      <c r="G131" s="34">
        <f t="shared" si="0"/>
        <v>-5.2379849968330001</v>
      </c>
    </row>
    <row r="132" spans="2:7" ht="9.75" customHeight="1">
      <c r="B132" s="2">
        <v>82.709722222222226</v>
      </c>
      <c r="C132" s="1">
        <v>7.9233333333329998</v>
      </c>
      <c r="D132" s="3">
        <v>-6.0967873020800001</v>
      </c>
      <c r="E132" s="4">
        <v>-0.130466202137</v>
      </c>
      <c r="F132" s="1">
        <v>3.0880265963559999</v>
      </c>
      <c r="G132" s="34">
        <f t="shared" ref="G132:G182" si="1">D132+E132</f>
        <v>-6.2272535042169999</v>
      </c>
    </row>
    <row r="133" spans="2:7" ht="9.75" customHeight="1">
      <c r="B133" s="2">
        <v>82.71041666666666</v>
      </c>
      <c r="C133" s="1">
        <v>7.9</v>
      </c>
      <c r="D133" s="3">
        <v>-6.6740177236199996</v>
      </c>
      <c r="E133" s="4">
        <v>-0.18153158623000001</v>
      </c>
      <c r="F133" s="1">
        <v>3.2601747615310002</v>
      </c>
      <c r="G133" s="34">
        <f t="shared" si="1"/>
        <v>-6.8555493098499998</v>
      </c>
    </row>
    <row r="134" spans="2:7" ht="9.75" customHeight="1">
      <c r="B134" s="2">
        <v>82.711111111111109</v>
      </c>
      <c r="C134" s="1">
        <v>8.1033333333329995</v>
      </c>
      <c r="D134" s="3">
        <v>-6.5725715680599999</v>
      </c>
      <c r="E134" s="4">
        <v>-0.66745084079600003</v>
      </c>
      <c r="F134" s="1">
        <v>3.4983191039600001</v>
      </c>
      <c r="G134" s="34">
        <f t="shared" si="1"/>
        <v>-7.2400224088559995</v>
      </c>
    </row>
    <row r="135" spans="2:7" ht="9.75" customHeight="1">
      <c r="B135" s="2">
        <v>82.750694444444449</v>
      </c>
      <c r="C135" s="1">
        <v>7.8266666666670002</v>
      </c>
      <c r="D135" s="3">
        <v>-2.6298894313200001</v>
      </c>
      <c r="E135" s="4">
        <v>0.64049048841599998</v>
      </c>
      <c r="F135" s="1">
        <v>3.2711620541239999</v>
      </c>
      <c r="G135" s="34">
        <f t="shared" si="1"/>
        <v>-1.9893989429040002</v>
      </c>
    </row>
    <row r="136" spans="2:7" ht="9.75" customHeight="1">
      <c r="B136" s="2">
        <v>82.751388888888883</v>
      </c>
      <c r="C136" s="1">
        <v>6.92</v>
      </c>
      <c r="D136" s="3">
        <v>-2.81258328881</v>
      </c>
      <c r="E136" s="4">
        <v>1.2790082743</v>
      </c>
      <c r="F136" s="1">
        <v>2.5443210374819998</v>
      </c>
      <c r="G136" s="34">
        <f t="shared" si="1"/>
        <v>-1.53357501451</v>
      </c>
    </row>
    <row r="137" spans="2:7" ht="9.75" customHeight="1">
      <c r="B137" s="2">
        <v>82.752083333333331</v>
      </c>
      <c r="C137" s="1">
        <v>6.2066666666670001</v>
      </c>
      <c r="D137" s="3">
        <v>-2.6211371592099999</v>
      </c>
      <c r="E137" s="4">
        <v>0.69333110606199999</v>
      </c>
      <c r="F137" s="1">
        <v>2.449395662498</v>
      </c>
      <c r="G137" s="34">
        <f t="shared" si="1"/>
        <v>-1.9278060531479999</v>
      </c>
    </row>
    <row r="138" spans="2:7" ht="9.75" customHeight="1">
      <c r="B138" s="2">
        <v>82.75277777777778</v>
      </c>
      <c r="C138" s="1">
        <v>6.2666666666669997</v>
      </c>
      <c r="D138" s="3">
        <v>-2.7423958234699999</v>
      </c>
      <c r="E138" s="4">
        <v>0.40196333825300001</v>
      </c>
      <c r="F138" s="1">
        <v>2.2847287693939999</v>
      </c>
      <c r="G138" s="34">
        <f t="shared" si="1"/>
        <v>-2.3404324852169998</v>
      </c>
    </row>
    <row r="139" spans="2:7" ht="9.75" customHeight="1">
      <c r="B139" s="2">
        <v>82.792361111111106</v>
      </c>
      <c r="C139" s="1">
        <v>6.22</v>
      </c>
      <c r="D139" s="3">
        <v>-2.82678541711</v>
      </c>
      <c r="E139" s="4">
        <v>0.319386615687</v>
      </c>
      <c r="F139" s="1">
        <v>2.8763463073310001</v>
      </c>
      <c r="G139" s="34">
        <f t="shared" si="1"/>
        <v>-2.5073988014230002</v>
      </c>
    </row>
    <row r="140" spans="2:7" ht="9.75" customHeight="1">
      <c r="B140" s="2">
        <v>82.793055555555554</v>
      </c>
      <c r="C140" s="1">
        <v>6.65</v>
      </c>
      <c r="D140" s="3">
        <v>-2.54501106288</v>
      </c>
      <c r="E140" s="4">
        <v>9.4954196121999998E-2</v>
      </c>
      <c r="F140" s="1">
        <v>3.2537366241050001</v>
      </c>
      <c r="G140" s="34">
        <f t="shared" si="1"/>
        <v>-2.4500568667580001</v>
      </c>
    </row>
    <row r="141" spans="2:7" ht="9.75" customHeight="1">
      <c r="B141" s="2">
        <v>82.793750000000003</v>
      </c>
      <c r="C141" s="1">
        <v>6.8433333333329998</v>
      </c>
      <c r="D141" s="3">
        <v>-1.1388993593600001</v>
      </c>
      <c r="E141" s="4">
        <v>0.12510494509299999</v>
      </c>
      <c r="F141" s="1">
        <v>3.6399748690529998</v>
      </c>
      <c r="G141" s="34">
        <f t="shared" si="1"/>
        <v>-1.0137944142670001</v>
      </c>
    </row>
    <row r="142" spans="2:7" ht="9.75" customHeight="1">
      <c r="B142" s="2">
        <v>82.794444444444437</v>
      </c>
      <c r="C142" s="1">
        <v>6.916666666667</v>
      </c>
      <c r="D142" s="3">
        <v>-0.81688892211999997</v>
      </c>
      <c r="E142" s="4">
        <v>-0.61537714105300001</v>
      </c>
      <c r="F142" s="1">
        <v>3.5810940716520001</v>
      </c>
      <c r="G142" s="34">
        <f t="shared" si="1"/>
        <v>-1.432266063173</v>
      </c>
    </row>
    <row r="143" spans="2:7" ht="9.75" customHeight="1">
      <c r="B143" s="2">
        <v>82.834027777777777</v>
      </c>
      <c r="C143" s="1">
        <v>6.663333333333</v>
      </c>
      <c r="D143" s="3">
        <v>-0.27145293128999998</v>
      </c>
      <c r="E143" s="4">
        <v>-0.28558136390299999</v>
      </c>
      <c r="F143" s="1">
        <v>3.4983123538409999</v>
      </c>
      <c r="G143" s="34">
        <f t="shared" si="1"/>
        <v>-0.55703429519299996</v>
      </c>
    </row>
    <row r="144" spans="2:7" ht="9.75" customHeight="1">
      <c r="B144" s="2">
        <v>82.834722222222226</v>
      </c>
      <c r="C144" s="1">
        <v>7.1566666666670002</v>
      </c>
      <c r="D144" s="3">
        <v>-0.15477169577</v>
      </c>
      <c r="E144" s="4">
        <v>0.13074600369299999</v>
      </c>
      <c r="F144" s="1">
        <v>3.876167621814</v>
      </c>
      <c r="G144" s="34">
        <f t="shared" si="1"/>
        <v>-2.4025692077000005E-2</v>
      </c>
    </row>
    <row r="145" spans="2:7" ht="9.75" customHeight="1">
      <c r="B145" s="2">
        <v>82.83541666666666</v>
      </c>
      <c r="C145" s="1">
        <v>7.9833333333330003</v>
      </c>
      <c r="D145" s="3">
        <v>1.3768051344300001</v>
      </c>
      <c r="E145" s="4">
        <v>0.33576267158400003</v>
      </c>
      <c r="F145" s="1">
        <v>3.940143948342</v>
      </c>
      <c r="G145" s="34">
        <f t="shared" si="1"/>
        <v>1.7125678060140002</v>
      </c>
    </row>
    <row r="146" spans="2:7" ht="9.75" customHeight="1">
      <c r="B146" s="2">
        <v>82.836111111111109</v>
      </c>
      <c r="C146" s="1">
        <v>8.4700000000000006</v>
      </c>
      <c r="D146" s="3">
        <v>0.25856159780999999</v>
      </c>
      <c r="E146" s="4">
        <v>0.39204812624899998</v>
      </c>
      <c r="F146" s="1">
        <v>3.983280089145</v>
      </c>
      <c r="G146" s="34">
        <f t="shared" si="1"/>
        <v>0.65060972405899997</v>
      </c>
    </row>
    <row r="147" spans="2:7" ht="9.75" customHeight="1">
      <c r="B147" s="2">
        <v>82.875694444444449</v>
      </c>
      <c r="C147" s="1">
        <v>9.4433333333329994</v>
      </c>
      <c r="D147" s="3">
        <v>1.1181108797499999</v>
      </c>
      <c r="E147" s="4">
        <v>0.48223410906500003</v>
      </c>
      <c r="F147" s="1">
        <v>3.8745094337800001</v>
      </c>
      <c r="G147" s="34">
        <f t="shared" si="1"/>
        <v>1.6003449888149999</v>
      </c>
    </row>
    <row r="148" spans="2:7" ht="9.75" customHeight="1">
      <c r="B148" s="2">
        <v>82.876388888888883</v>
      </c>
      <c r="C148" s="1">
        <v>9.7266666666670005</v>
      </c>
      <c r="D148" s="3">
        <v>1.94881128943</v>
      </c>
      <c r="E148" s="4">
        <v>-0.734975267233</v>
      </c>
      <c r="F148" s="1">
        <v>4.4106682376080002</v>
      </c>
      <c r="G148" s="34">
        <f t="shared" si="1"/>
        <v>1.2138360221969999</v>
      </c>
    </row>
    <row r="149" spans="2:7" ht="9.75" customHeight="1">
      <c r="B149" s="2">
        <v>82.877083333333331</v>
      </c>
      <c r="C149" s="1">
        <v>9.083333333333</v>
      </c>
      <c r="D149" s="3">
        <v>1.4287178415399999</v>
      </c>
      <c r="E149" s="4">
        <v>-0.67423153677799996</v>
      </c>
      <c r="F149" s="1">
        <v>3.9045395075529998</v>
      </c>
      <c r="G149" s="34">
        <f t="shared" si="1"/>
        <v>0.75448630476199996</v>
      </c>
    </row>
    <row r="150" spans="2:7" ht="9.75" customHeight="1">
      <c r="B150" s="2">
        <v>82.87777777777778</v>
      </c>
      <c r="C150" s="1">
        <v>8.6133333333329993</v>
      </c>
      <c r="D150" s="3">
        <v>1.1391931254900001</v>
      </c>
      <c r="E150" s="4">
        <v>-1.0492501621999999</v>
      </c>
      <c r="F150" s="1">
        <v>3.7454659798379999</v>
      </c>
      <c r="G150" s="34">
        <f t="shared" si="1"/>
        <v>8.9942963290000177E-2</v>
      </c>
    </row>
    <row r="151" spans="2:7" ht="9.75" customHeight="1">
      <c r="B151" s="2">
        <v>82.917361111111106</v>
      </c>
      <c r="C151" s="1">
        <v>8.25</v>
      </c>
      <c r="D151" s="3">
        <v>0.70785676217000004</v>
      </c>
      <c r="E151" s="4">
        <v>-1.0636577478010001</v>
      </c>
      <c r="F151" s="1">
        <v>3.9463143364739999</v>
      </c>
      <c r="G151" s="34">
        <f t="shared" si="1"/>
        <v>-0.35580098563100004</v>
      </c>
    </row>
    <row r="152" spans="2:7" ht="9.75" customHeight="1">
      <c r="B152" s="2">
        <v>82.918055555555554</v>
      </c>
      <c r="C152" s="1">
        <v>8.2433333333330001</v>
      </c>
      <c r="D152" s="3">
        <v>0.69836694436000002</v>
      </c>
      <c r="E152" s="4">
        <v>-0.78485090931299994</v>
      </c>
      <c r="F152" s="1">
        <v>4.1964611057230004</v>
      </c>
      <c r="G152" s="34">
        <f t="shared" si="1"/>
        <v>-8.6483964952999925E-2</v>
      </c>
    </row>
    <row r="153" spans="2:7" ht="9.75" customHeight="1">
      <c r="B153" s="2">
        <v>82.918750000000003</v>
      </c>
      <c r="C153" s="1">
        <v>8.16</v>
      </c>
      <c r="D153" s="3">
        <v>0.66757691862000001</v>
      </c>
      <c r="E153" s="4">
        <v>-1.273151934798</v>
      </c>
      <c r="F153" s="1">
        <v>4.2410370173840004</v>
      </c>
      <c r="G153" s="34">
        <f t="shared" si="1"/>
        <v>-0.60557501617800003</v>
      </c>
    </row>
    <row r="154" spans="2:7" ht="9.75" customHeight="1">
      <c r="B154" s="2">
        <v>82.919444444444437</v>
      </c>
      <c r="C154" s="1">
        <v>7.7433333333330001</v>
      </c>
      <c r="D154" s="3">
        <v>0.29274166077000002</v>
      </c>
      <c r="E154" s="4">
        <v>-2.4294029956349998</v>
      </c>
      <c r="F154" s="1">
        <v>4.3637021407069998</v>
      </c>
      <c r="G154" s="34">
        <f t="shared" si="1"/>
        <v>-2.1366613348649999</v>
      </c>
    </row>
    <row r="155" spans="2:7" ht="9.75" customHeight="1">
      <c r="B155" s="2">
        <v>82.959027777777777</v>
      </c>
      <c r="C155" s="1">
        <v>6.4266666666669998</v>
      </c>
      <c r="D155" s="3">
        <v>-1.93817479085</v>
      </c>
      <c r="E155" s="4">
        <v>-0.42737487815000003</v>
      </c>
      <c r="F155" s="1">
        <v>3.8446017987880001</v>
      </c>
      <c r="G155" s="34">
        <f t="shared" si="1"/>
        <v>-2.365549669</v>
      </c>
    </row>
    <row r="156" spans="2:7" ht="9.75" customHeight="1">
      <c r="B156" s="2">
        <v>82.959722222222226</v>
      </c>
      <c r="C156" s="1">
        <v>5.8633333333330002</v>
      </c>
      <c r="D156" s="3">
        <v>-3.08017856225</v>
      </c>
      <c r="E156" s="4">
        <v>0.50518877992300004</v>
      </c>
      <c r="F156" s="1">
        <v>3.25927639938</v>
      </c>
      <c r="G156" s="34">
        <f t="shared" si="1"/>
        <v>-2.574989782327</v>
      </c>
    </row>
    <row r="157" spans="2:7" ht="9.75" customHeight="1">
      <c r="B157" s="2">
        <v>82.96041666666666</v>
      </c>
      <c r="C157" s="1">
        <v>5.6433333333329996</v>
      </c>
      <c r="D157" s="3">
        <v>-3.5385287136199999</v>
      </c>
      <c r="E157" s="4">
        <v>1.0298927742840001</v>
      </c>
      <c r="F157" s="1">
        <v>3.057618259027</v>
      </c>
      <c r="G157" s="34">
        <f t="shared" si="1"/>
        <v>-2.508635939336</v>
      </c>
    </row>
    <row r="158" spans="2:7" ht="9.75" customHeight="1">
      <c r="B158" s="2">
        <v>82.961111111111109</v>
      </c>
      <c r="C158" s="1">
        <v>4.8166666666670004</v>
      </c>
      <c r="D158" s="3">
        <v>-3.7519499176600002</v>
      </c>
      <c r="E158" s="4">
        <v>0.140095957705</v>
      </c>
      <c r="F158" s="1">
        <v>2.8573070952189998</v>
      </c>
      <c r="G158" s="34">
        <f t="shared" si="1"/>
        <v>-3.6118539599550004</v>
      </c>
    </row>
    <row r="159" spans="2:7" ht="9.75" customHeight="1">
      <c r="B159" s="2">
        <v>83.000694444444449</v>
      </c>
      <c r="C159" s="1">
        <v>4.0233333333330004</v>
      </c>
      <c r="D159" s="3">
        <v>-4.0138695962500002</v>
      </c>
      <c r="E159" s="4">
        <v>3.9967372297000002E-2</v>
      </c>
      <c r="F159" s="1">
        <v>2.8241519947099998</v>
      </c>
      <c r="G159" s="34">
        <f t="shared" si="1"/>
        <v>-3.973902223953</v>
      </c>
    </row>
    <row r="160" spans="2:7" ht="9.75" customHeight="1">
      <c r="B160" s="2">
        <v>83.001388888888883</v>
      </c>
      <c r="C160" s="1">
        <v>3.77</v>
      </c>
      <c r="D160" s="3">
        <v>-3.81241088192</v>
      </c>
      <c r="E160" s="4">
        <v>0.66632154407300004</v>
      </c>
      <c r="F160" s="1">
        <v>2.8151132870560001</v>
      </c>
      <c r="G160" s="34">
        <f t="shared" si="1"/>
        <v>-3.1460893378470001</v>
      </c>
    </row>
    <row r="161" spans="2:7" ht="9.75" customHeight="1">
      <c r="B161" s="2">
        <v>83.002083333333331</v>
      </c>
      <c r="C161" s="1">
        <v>3.2566666666669999</v>
      </c>
      <c r="D161" s="3">
        <v>-4.3598719198599998</v>
      </c>
      <c r="E161" s="4">
        <v>0.39441959601600002</v>
      </c>
      <c r="F161" s="1">
        <v>2.3983703534659999</v>
      </c>
      <c r="G161" s="34">
        <f t="shared" si="1"/>
        <v>-3.9654523238439996</v>
      </c>
    </row>
    <row r="162" spans="2:7" ht="9.75" customHeight="1">
      <c r="B162" s="2">
        <v>83.00277777777778</v>
      </c>
      <c r="C162" s="1">
        <v>3.0366666666670001</v>
      </c>
      <c r="D162" s="3">
        <v>-4.0024844715099999</v>
      </c>
      <c r="E162" s="4">
        <v>0.117895132758</v>
      </c>
      <c r="F162" s="1">
        <v>2.3079493393520001</v>
      </c>
      <c r="G162" s="34">
        <f t="shared" si="1"/>
        <v>-3.8845893387519999</v>
      </c>
    </row>
    <row r="163" spans="2:7" ht="9.75" customHeight="1">
      <c r="B163" s="2">
        <v>83.042361111111106</v>
      </c>
      <c r="C163" s="1">
        <v>3.04</v>
      </c>
      <c r="D163" s="3">
        <v>-2.9715929595100001</v>
      </c>
      <c r="E163" s="4">
        <v>0.66718343919400003</v>
      </c>
      <c r="F163" s="1">
        <v>2.4230904489510001</v>
      </c>
      <c r="G163" s="34">
        <f t="shared" si="1"/>
        <v>-2.3044095203160002</v>
      </c>
    </row>
    <row r="164" spans="2:7" ht="9.75" customHeight="1">
      <c r="B164" s="2">
        <v>83.043055555555554</v>
      </c>
      <c r="C164" s="1">
        <v>3</v>
      </c>
      <c r="D164" s="3">
        <v>-2.9405212239599998</v>
      </c>
      <c r="E164" s="4">
        <v>0.23100533046499999</v>
      </c>
      <c r="F164" s="1">
        <v>2.290652157347</v>
      </c>
      <c r="G164" s="34">
        <f t="shared" si="1"/>
        <v>-2.7095158934949999</v>
      </c>
    </row>
    <row r="165" spans="2:7" ht="9.75" customHeight="1">
      <c r="B165" s="2">
        <v>83.043750000000003</v>
      </c>
      <c r="C165" s="1">
        <v>3.06</v>
      </c>
      <c r="D165" s="3">
        <v>-3.3487072092200001</v>
      </c>
      <c r="E165" s="4">
        <v>0.26084500583199999</v>
      </c>
      <c r="F165" s="1">
        <v>2.6048328901379998</v>
      </c>
      <c r="G165" s="34">
        <f t="shared" si="1"/>
        <v>-3.0878622033880001</v>
      </c>
    </row>
    <row r="166" spans="2:7" ht="9.75" customHeight="1">
      <c r="B166" s="2">
        <v>83.044444444444437</v>
      </c>
      <c r="C166" s="1">
        <v>2.99</v>
      </c>
      <c r="D166" s="3">
        <v>-2.3065513818799999</v>
      </c>
      <c r="E166" s="4">
        <v>0.43410380868800003</v>
      </c>
      <c r="F166" s="1">
        <v>2.3945997440700002</v>
      </c>
      <c r="G166" s="34">
        <f t="shared" si="1"/>
        <v>-1.8724475731919998</v>
      </c>
    </row>
    <row r="167" spans="2:7" ht="9.75" customHeight="1">
      <c r="B167" s="2">
        <v>83.084027777777777</v>
      </c>
      <c r="C167" s="1">
        <v>3.2133333333329999</v>
      </c>
      <c r="D167" s="3">
        <v>-1.4684160129299999</v>
      </c>
      <c r="E167" s="4">
        <v>0.54654535255799996</v>
      </c>
      <c r="F167" s="1">
        <v>2.3566162166839999</v>
      </c>
      <c r="G167" s="34">
        <f t="shared" si="1"/>
        <v>-0.92187066037199994</v>
      </c>
    </row>
    <row r="168" spans="2:7" ht="9.75" customHeight="1">
      <c r="B168" s="2">
        <v>83.084722222222226</v>
      </c>
      <c r="C168" s="1">
        <v>3.94</v>
      </c>
      <c r="D168" s="3">
        <v>-1.1645184341799999</v>
      </c>
      <c r="E168" s="4">
        <v>0.37400048347100001</v>
      </c>
      <c r="F168" s="1">
        <v>2.2273102282830002</v>
      </c>
      <c r="G168" s="34">
        <f t="shared" si="1"/>
        <v>-0.79051795070899988</v>
      </c>
    </row>
    <row r="169" spans="2:7" ht="9.75" customHeight="1">
      <c r="B169" s="2">
        <v>83.08541666666666</v>
      </c>
      <c r="C169" s="1">
        <v>4.4866666666670003</v>
      </c>
      <c r="D169" s="3">
        <v>-0.30695855894000001</v>
      </c>
      <c r="E169" s="4">
        <v>-2.1152152928E-2</v>
      </c>
      <c r="F169" s="1">
        <v>2.1838928557780002</v>
      </c>
      <c r="G169" s="34">
        <f t="shared" si="1"/>
        <v>-0.328110711868</v>
      </c>
    </row>
    <row r="170" spans="2:7" ht="9.75" customHeight="1">
      <c r="B170" s="2">
        <v>83.086111111111109</v>
      </c>
      <c r="C170" s="1">
        <v>5.166666666667</v>
      </c>
      <c r="D170" s="3">
        <v>6.1595320699999997E-2</v>
      </c>
      <c r="E170" s="4">
        <v>-8.3499126576999996E-2</v>
      </c>
      <c r="F170" s="1">
        <v>2.5772767283250002</v>
      </c>
      <c r="G170" s="34">
        <f t="shared" si="1"/>
        <v>-2.1903805876999999E-2</v>
      </c>
    </row>
    <row r="171" spans="2:7" ht="9.75" customHeight="1">
      <c r="B171" s="2">
        <v>83.125694444444449</v>
      </c>
      <c r="C171" s="1">
        <v>5.81</v>
      </c>
      <c r="D171" s="3">
        <v>0.60554776480000005</v>
      </c>
      <c r="E171" s="4">
        <v>-0.22109504547100001</v>
      </c>
      <c r="F171" s="1">
        <v>2.4941872508139999</v>
      </c>
      <c r="G171" s="34">
        <f t="shared" si="1"/>
        <v>0.38445271932900005</v>
      </c>
    </row>
    <row r="172" spans="2:7" ht="9.75" customHeight="1">
      <c r="B172" s="2">
        <v>83.126388888888883</v>
      </c>
      <c r="C172" s="1">
        <v>6.02</v>
      </c>
      <c r="D172" s="3">
        <v>0.58286759099999996</v>
      </c>
      <c r="E172" s="4">
        <v>-0.47162688696299998</v>
      </c>
      <c r="F172" s="1">
        <v>2.5187223622669999</v>
      </c>
      <c r="G172" s="34">
        <f t="shared" si="1"/>
        <v>0.11124070403699998</v>
      </c>
    </row>
    <row r="173" spans="2:7" ht="9.75" customHeight="1">
      <c r="B173" s="2">
        <v>83.127083333333331</v>
      </c>
      <c r="C173" s="1">
        <v>5.7966666666669999</v>
      </c>
      <c r="D173" s="3">
        <v>-0.26073732282000001</v>
      </c>
      <c r="E173" s="4">
        <v>-4.5443491709E-2</v>
      </c>
      <c r="F173" s="1">
        <v>2.2774105493289998</v>
      </c>
      <c r="G173" s="34">
        <f t="shared" si="1"/>
        <v>-0.30618081452900003</v>
      </c>
    </row>
    <row r="174" spans="2:7" ht="9.75" customHeight="1">
      <c r="B174" s="2">
        <v>83.12777777777778</v>
      </c>
      <c r="C174" s="1">
        <v>5.72</v>
      </c>
      <c r="D174" s="3">
        <v>-3.9919725359999998E-2</v>
      </c>
      <c r="E174" s="4">
        <v>8.2772330756000004E-2</v>
      </c>
      <c r="F174" s="1">
        <v>2.214998726778</v>
      </c>
      <c r="G174" s="34">
        <f t="shared" si="1"/>
        <v>4.2852605396000006E-2</v>
      </c>
    </row>
    <row r="175" spans="2:7" ht="9.75" customHeight="1">
      <c r="B175" s="2">
        <v>83.167361111111106</v>
      </c>
      <c r="C175" s="1">
        <v>5.3633333333330002</v>
      </c>
      <c r="D175" s="3">
        <v>-0.27851682103999997</v>
      </c>
      <c r="E175" s="4">
        <v>0.22649520199699999</v>
      </c>
      <c r="F175" s="1">
        <v>2.933448234353</v>
      </c>
      <c r="G175" s="34">
        <f t="shared" si="1"/>
        <v>-5.2021619042999984E-2</v>
      </c>
    </row>
    <row r="176" spans="2:7" ht="9.75" customHeight="1">
      <c r="B176" s="2">
        <v>83.168055555555554</v>
      </c>
      <c r="C176" s="1">
        <v>5.2433333333330001</v>
      </c>
      <c r="D176" s="3">
        <v>9.9469926560000005E-2</v>
      </c>
      <c r="E176" s="4">
        <v>0.36070205407200001</v>
      </c>
      <c r="F176" s="1">
        <v>2.4625277952900002</v>
      </c>
      <c r="G176" s="34">
        <f t="shared" si="1"/>
        <v>0.46017198063200004</v>
      </c>
    </row>
    <row r="177" spans="1:10" ht="9.75" customHeight="1">
      <c r="B177" s="2">
        <v>83.168750000000003</v>
      </c>
      <c r="C177" s="1">
        <v>5.3066666666669997</v>
      </c>
      <c r="D177" s="3">
        <v>0.49391850629</v>
      </c>
      <c r="E177" s="4">
        <v>9.7466041672000001E-2</v>
      </c>
      <c r="F177" s="1">
        <v>2.430785938993</v>
      </c>
      <c r="G177" s="34">
        <f t="shared" si="1"/>
        <v>0.59138454796200002</v>
      </c>
    </row>
    <row r="178" spans="1:10" ht="9.75" customHeight="1">
      <c r="B178" s="2">
        <v>83.169444444444437</v>
      </c>
      <c r="C178" s="1">
        <v>5.28</v>
      </c>
      <c r="D178" s="3">
        <v>0.66227690095000002</v>
      </c>
      <c r="E178" s="4">
        <v>0.28271151043999998</v>
      </c>
      <c r="F178" s="1">
        <v>2.259555741877</v>
      </c>
      <c r="G178" s="34">
        <f t="shared" si="1"/>
        <v>0.94498841139</v>
      </c>
    </row>
    <row r="179" spans="1:10" ht="9.75" customHeight="1">
      <c r="B179" s="2">
        <v>83.209027777777777</v>
      </c>
      <c r="C179" s="1">
        <v>5.2766666666670003</v>
      </c>
      <c r="D179" s="3">
        <v>1.3849661424599999</v>
      </c>
      <c r="E179" s="4">
        <v>-7.6022869536000001E-2</v>
      </c>
      <c r="F179" s="1">
        <v>2.5312090117919999</v>
      </c>
      <c r="G179" s="34">
        <f t="shared" si="1"/>
        <v>1.308943272924</v>
      </c>
    </row>
    <row r="180" spans="1:10" ht="9.75" customHeight="1">
      <c r="B180" s="2">
        <v>83.209722222222226</v>
      </c>
      <c r="C180" s="1">
        <v>5.5233333333330004</v>
      </c>
      <c r="D180" s="3">
        <v>1.609763552</v>
      </c>
      <c r="E180" s="4">
        <v>0.25757175470799998</v>
      </c>
      <c r="F180" s="1">
        <v>2.0591122629180001</v>
      </c>
      <c r="G180" s="34">
        <f t="shared" si="1"/>
        <v>1.8673353067080001</v>
      </c>
    </row>
    <row r="181" spans="1:10" ht="9.75" customHeight="1">
      <c r="B181" s="2">
        <v>83.21041666666666</v>
      </c>
      <c r="C181" s="1">
        <v>5.5333333333330001</v>
      </c>
      <c r="D181" s="3">
        <v>1.7269740976600001</v>
      </c>
      <c r="E181" s="4">
        <v>0.301665150386</v>
      </c>
      <c r="F181" s="1">
        <v>1.9740924705239999</v>
      </c>
      <c r="G181" s="34">
        <f t="shared" si="1"/>
        <v>2.0286392480460003</v>
      </c>
    </row>
    <row r="182" spans="1:10" ht="9.75" customHeight="1">
      <c r="B182" s="2">
        <v>83.211111111111109</v>
      </c>
      <c r="C182" s="1">
        <v>5.5066666666669999</v>
      </c>
      <c r="D182" s="3">
        <v>1.6079187665800001</v>
      </c>
      <c r="E182" s="4">
        <v>0.24305053682899999</v>
      </c>
      <c r="F182" s="1">
        <v>1.999677496099</v>
      </c>
      <c r="G182" s="34">
        <f t="shared" si="1"/>
        <v>1.850969303409</v>
      </c>
    </row>
    <row r="187" spans="1:10" ht="9.75" customHeight="1">
      <c r="A187" s="1" t="s">
        <v>786</v>
      </c>
      <c r="B187" s="2"/>
      <c r="C187" s="2"/>
    </row>
    <row r="188" spans="1:10" ht="9.75" customHeight="1">
      <c r="A188" s="1" t="s">
        <v>787</v>
      </c>
    </row>
    <row r="190" spans="1:10" ht="9.75" customHeight="1">
      <c r="B190" s="1" t="s">
        <v>716</v>
      </c>
      <c r="C190" s="1" t="s">
        <v>717</v>
      </c>
      <c r="D190" s="3" t="s">
        <v>714</v>
      </c>
      <c r="E190" s="5" t="s">
        <v>719</v>
      </c>
      <c r="F190" s="1" t="s">
        <v>720</v>
      </c>
      <c r="G190" s="35" t="s">
        <v>759</v>
      </c>
      <c r="I190" s="3"/>
      <c r="J190" s="1" t="s">
        <v>273</v>
      </c>
    </row>
    <row r="191" spans="1:10" ht="9.75" customHeight="1">
      <c r="B191" s="2">
        <v>82.042361111111106</v>
      </c>
      <c r="C191" s="1">
        <v>6.5666666666670004</v>
      </c>
      <c r="D191" s="3">
        <v>1.1291407078</v>
      </c>
      <c r="E191" s="5">
        <v>-0.40927024226399999</v>
      </c>
      <c r="F191" s="1">
        <v>2.390552085355</v>
      </c>
      <c r="G191" s="35">
        <f>D191+E191</f>
        <v>0.71987046553599998</v>
      </c>
      <c r="I191" s="5"/>
      <c r="J191" s="1" t="s">
        <v>271</v>
      </c>
    </row>
    <row r="192" spans="1:10" ht="9.75" customHeight="1">
      <c r="B192" s="2">
        <v>82.043055555555554</v>
      </c>
      <c r="C192" s="1">
        <v>8.3266666666670002</v>
      </c>
      <c r="D192" s="3">
        <v>0.85602578732000001</v>
      </c>
      <c r="E192" s="5">
        <v>-1.577826218135</v>
      </c>
      <c r="F192" s="1">
        <v>3.1498667059369998</v>
      </c>
      <c r="G192" s="35">
        <f t="shared" ref="G192:G255" si="2">D192+E192</f>
        <v>-0.721800430815</v>
      </c>
      <c r="I192" s="35"/>
      <c r="J192" s="1" t="s">
        <v>1186</v>
      </c>
    </row>
    <row r="193" spans="2:7" ht="9.75" customHeight="1">
      <c r="B193" s="2">
        <v>82.043750000000003</v>
      </c>
      <c r="C193" s="1">
        <v>8.9833333333330003</v>
      </c>
      <c r="D193" s="3">
        <v>0.39935806738000001</v>
      </c>
      <c r="E193" s="5">
        <v>-2.6217983150949999</v>
      </c>
      <c r="F193" s="1">
        <v>3.8614836127780001</v>
      </c>
      <c r="G193" s="35">
        <f t="shared" si="2"/>
        <v>-2.2224402477149998</v>
      </c>
    </row>
    <row r="194" spans="2:7" ht="9.75" customHeight="1">
      <c r="B194" s="2">
        <v>82.044444444444437</v>
      </c>
      <c r="C194" s="1">
        <v>8.94</v>
      </c>
      <c r="D194" s="3">
        <v>-0.12845304137999999</v>
      </c>
      <c r="E194" s="5">
        <v>-2.8609448247340001</v>
      </c>
      <c r="F194" s="1">
        <v>3.8027395589239998</v>
      </c>
      <c r="G194" s="35">
        <f t="shared" si="2"/>
        <v>-2.9893978661139999</v>
      </c>
    </row>
    <row r="195" spans="2:7" ht="9.75" customHeight="1">
      <c r="B195" s="2">
        <v>82.084027777777777</v>
      </c>
      <c r="C195" s="1">
        <v>8.5733333333330002</v>
      </c>
      <c r="D195" s="3">
        <v>-1.12265918725</v>
      </c>
      <c r="E195" s="5">
        <v>-2.1042746948179998</v>
      </c>
      <c r="F195" s="1">
        <v>3.007745523728</v>
      </c>
      <c r="G195" s="35">
        <f t="shared" si="2"/>
        <v>-3.2269338820679998</v>
      </c>
    </row>
    <row r="196" spans="2:7" ht="9.75" customHeight="1">
      <c r="B196" s="2">
        <v>82.084722222222226</v>
      </c>
      <c r="C196" s="1">
        <v>7.88</v>
      </c>
      <c r="D196" s="3">
        <v>-3.0275445866699999</v>
      </c>
      <c r="E196" s="5">
        <v>-1.8655557443949999</v>
      </c>
      <c r="F196" s="1">
        <v>3.7179003241749999</v>
      </c>
      <c r="G196" s="35">
        <f t="shared" si="2"/>
        <v>-4.8931003310649999</v>
      </c>
    </row>
    <row r="197" spans="2:7" ht="9.75" customHeight="1">
      <c r="B197" s="2">
        <v>82.08541666666666</v>
      </c>
      <c r="C197" s="1">
        <v>6.7033333333330001</v>
      </c>
      <c r="D197" s="3">
        <v>-4.0800739871299996</v>
      </c>
      <c r="E197" s="5">
        <v>-1.5808911576210001</v>
      </c>
      <c r="F197" s="1">
        <v>3.6634133179780002</v>
      </c>
      <c r="G197" s="35">
        <f t="shared" si="2"/>
        <v>-5.6609651447509997</v>
      </c>
    </row>
    <row r="198" spans="2:7" ht="9.75" customHeight="1">
      <c r="B198" s="2">
        <v>82.086111111111109</v>
      </c>
      <c r="C198" s="1">
        <v>5.5666666666670004</v>
      </c>
      <c r="D198" s="3">
        <v>-4.6917706031600002</v>
      </c>
      <c r="E198" s="5">
        <v>-1.33063575441</v>
      </c>
      <c r="F198" s="1">
        <v>3.6947339056809998</v>
      </c>
      <c r="G198" s="35">
        <f t="shared" si="2"/>
        <v>-6.0224063575700004</v>
      </c>
    </row>
    <row r="199" spans="2:7" ht="9.75" customHeight="1">
      <c r="B199" s="2">
        <v>82.125694444444449</v>
      </c>
      <c r="C199" s="1">
        <v>3.856666666667</v>
      </c>
      <c r="D199" s="3">
        <v>-6.2818245560800001</v>
      </c>
      <c r="E199" s="5">
        <v>0.28146102926799998</v>
      </c>
      <c r="F199" s="1">
        <v>3.644561992046</v>
      </c>
      <c r="G199" s="35">
        <f t="shared" si="2"/>
        <v>-6.0003635268120004</v>
      </c>
    </row>
    <row r="200" spans="2:7" ht="9.75" customHeight="1">
      <c r="B200" s="2">
        <v>82.126388888888883</v>
      </c>
      <c r="C200" s="1">
        <v>4.5633333333330004</v>
      </c>
      <c r="D200" s="3">
        <v>-6.0845951920700001</v>
      </c>
      <c r="E200" s="5">
        <v>0.28031691738699999</v>
      </c>
      <c r="F200" s="1">
        <v>3.5289476950530001</v>
      </c>
      <c r="G200" s="35">
        <f t="shared" si="2"/>
        <v>-5.8042782746829999</v>
      </c>
    </row>
    <row r="201" spans="2:7" ht="9.75" customHeight="1">
      <c r="B201" s="2">
        <v>82.127083333333331</v>
      </c>
      <c r="C201" s="1">
        <v>5.4733333333329997</v>
      </c>
      <c r="D201" s="3">
        <v>-6.5519694901900003</v>
      </c>
      <c r="E201" s="5">
        <v>1.782379089752</v>
      </c>
      <c r="F201" s="1">
        <v>3.0389078798539999</v>
      </c>
      <c r="G201" s="35">
        <f t="shared" si="2"/>
        <v>-4.7695904004380001</v>
      </c>
    </row>
    <row r="202" spans="2:7" ht="9.75" customHeight="1">
      <c r="B202" s="2">
        <v>82.12777777777778</v>
      </c>
      <c r="C202" s="1">
        <v>4.75</v>
      </c>
      <c r="D202" s="3">
        <v>-6.71296252486</v>
      </c>
      <c r="E202" s="5">
        <v>1.35667654163</v>
      </c>
      <c r="F202" s="1">
        <v>3.1814578084030001</v>
      </c>
      <c r="G202" s="35">
        <f t="shared" si="2"/>
        <v>-5.3562859832300003</v>
      </c>
    </row>
    <row r="203" spans="2:7" ht="9.75" customHeight="1">
      <c r="B203" s="2">
        <v>82.167361111111106</v>
      </c>
      <c r="C203" s="1">
        <v>3.54</v>
      </c>
      <c r="D203" s="3">
        <v>-6.6820866917100004</v>
      </c>
      <c r="E203" s="5">
        <v>1.826295384492</v>
      </c>
      <c r="F203" s="1">
        <v>3.511548403131</v>
      </c>
      <c r="G203" s="35">
        <f t="shared" si="2"/>
        <v>-4.8557913072180003</v>
      </c>
    </row>
    <row r="204" spans="2:7" ht="9.75" customHeight="1">
      <c r="B204" s="2">
        <v>82.168055555555554</v>
      </c>
      <c r="C204" s="1">
        <v>4.3</v>
      </c>
      <c r="D204" s="3">
        <v>-6.4261985628099998</v>
      </c>
      <c r="E204" s="5">
        <v>1.6583891642969999</v>
      </c>
      <c r="F204" s="1">
        <v>3.3901551675679999</v>
      </c>
      <c r="G204" s="35">
        <f t="shared" si="2"/>
        <v>-4.7678093985130001</v>
      </c>
    </row>
    <row r="205" spans="2:7" ht="9.75" customHeight="1">
      <c r="B205" s="2">
        <v>82.168750000000003</v>
      </c>
      <c r="C205" s="1">
        <v>4.74</v>
      </c>
      <c r="D205" s="3">
        <v>-4.6948361353000001</v>
      </c>
      <c r="E205" s="5">
        <v>1.375093789348</v>
      </c>
      <c r="F205" s="1">
        <v>3.5138750266369998</v>
      </c>
      <c r="G205" s="35">
        <f t="shared" si="2"/>
        <v>-3.3197423459520001</v>
      </c>
    </row>
    <row r="206" spans="2:7" ht="9.75" customHeight="1">
      <c r="B206" s="2">
        <v>82.169444444444437</v>
      </c>
      <c r="C206" s="1">
        <v>5.1433333333329996</v>
      </c>
      <c r="D206" s="3">
        <v>-4.1637510134699998</v>
      </c>
      <c r="E206" s="5">
        <v>1.3908958343460001</v>
      </c>
      <c r="F206" s="1">
        <v>3.4289073478629999</v>
      </c>
      <c r="G206" s="35">
        <f t="shared" si="2"/>
        <v>-2.7728551791239999</v>
      </c>
    </row>
    <row r="207" spans="2:7" ht="9.75" customHeight="1">
      <c r="B207" s="2">
        <v>82.209027777777777</v>
      </c>
      <c r="C207" s="1">
        <v>6.5366666666670001</v>
      </c>
      <c r="D207" s="3">
        <v>-3.1266521413000001</v>
      </c>
      <c r="E207" s="5">
        <v>0.34036528856300002</v>
      </c>
      <c r="F207" s="1">
        <v>3.8645715097659998</v>
      </c>
      <c r="G207" s="35">
        <f t="shared" si="2"/>
        <v>-2.7862868527370002</v>
      </c>
    </row>
    <row r="208" spans="2:7" ht="9.75" customHeight="1">
      <c r="B208" s="2">
        <v>82.209722222222226</v>
      </c>
      <c r="C208" s="1">
        <v>7.8166666666670004</v>
      </c>
      <c r="D208" s="3">
        <v>-2.3859038425999999</v>
      </c>
      <c r="E208" s="5">
        <v>-0.50687021224899997</v>
      </c>
      <c r="F208" s="1">
        <v>4.0018458920570001</v>
      </c>
      <c r="G208" s="35">
        <f t="shared" si="2"/>
        <v>-2.8927740548489997</v>
      </c>
    </row>
    <row r="209" spans="2:7" ht="9.75" customHeight="1">
      <c r="B209" s="2">
        <v>82.21041666666666</v>
      </c>
      <c r="C209" s="1">
        <v>10.56</v>
      </c>
      <c r="D209" s="3">
        <v>-2.5357370971100002</v>
      </c>
      <c r="E209" s="5">
        <v>-1.836002930617</v>
      </c>
      <c r="F209" s="1">
        <v>4.2478652592249997</v>
      </c>
      <c r="G209" s="35">
        <f t="shared" si="2"/>
        <v>-4.3717400277270002</v>
      </c>
    </row>
    <row r="210" spans="2:7" ht="9.75" customHeight="1">
      <c r="B210" s="2">
        <v>82.211111111111109</v>
      </c>
      <c r="C210" s="1">
        <v>9.9966666666670001</v>
      </c>
      <c r="D210" s="3">
        <v>-2.75303911497</v>
      </c>
      <c r="E210" s="5">
        <v>-3.5470135080189999</v>
      </c>
      <c r="F210" s="1">
        <v>5.5796357641709999</v>
      </c>
      <c r="G210" s="35">
        <f t="shared" si="2"/>
        <v>-6.3000526229889999</v>
      </c>
    </row>
    <row r="211" spans="2:7" ht="9.75" customHeight="1">
      <c r="B211" s="2">
        <v>82.250694444444449</v>
      </c>
      <c r="C211" s="1">
        <v>9.3233333333330002</v>
      </c>
      <c r="D211" s="3">
        <v>-2.3330794000999999</v>
      </c>
      <c r="E211" s="5">
        <v>-3.1097162751190002</v>
      </c>
      <c r="F211" s="1">
        <v>6.1368946376290001</v>
      </c>
      <c r="G211" s="35">
        <f t="shared" si="2"/>
        <v>-5.4427956752190001</v>
      </c>
    </row>
    <row r="212" spans="2:7" ht="9.75" customHeight="1">
      <c r="B212" s="2">
        <v>82.251388888888883</v>
      </c>
      <c r="C212" s="1">
        <v>11.25</v>
      </c>
      <c r="D212" s="3">
        <v>-4.7811413143500001</v>
      </c>
      <c r="E212" s="5">
        <v>-1.968326808449</v>
      </c>
      <c r="F212" s="1">
        <v>6.5499597617119996</v>
      </c>
      <c r="G212" s="35">
        <f t="shared" si="2"/>
        <v>-6.7494681227989997</v>
      </c>
    </row>
    <row r="213" spans="2:7" ht="9.75" customHeight="1">
      <c r="B213" s="2">
        <v>82.252083333333331</v>
      </c>
      <c r="C213" s="1">
        <v>12.09</v>
      </c>
      <c r="D213" s="3">
        <v>-6.24358778678</v>
      </c>
      <c r="E213" s="5">
        <v>-2.1427713832849999</v>
      </c>
      <c r="F213" s="1">
        <v>7.2974560999809999</v>
      </c>
      <c r="G213" s="35">
        <f t="shared" si="2"/>
        <v>-8.3863591700649991</v>
      </c>
    </row>
    <row r="214" spans="2:7" ht="9.75" customHeight="1">
      <c r="B214" s="2">
        <v>82.25277777777778</v>
      </c>
      <c r="C214" s="1">
        <v>9.3466666666669997</v>
      </c>
      <c r="D214" s="3">
        <v>-8.0609305826599993</v>
      </c>
      <c r="E214" s="5">
        <v>-4.4429233453809998</v>
      </c>
      <c r="F214" s="1">
        <v>8.3346724609670009</v>
      </c>
      <c r="G214" s="35">
        <f t="shared" si="2"/>
        <v>-12.503853928041</v>
      </c>
    </row>
    <row r="215" spans="2:7" ht="9.75" customHeight="1">
      <c r="B215" s="2">
        <v>82.292361111111106</v>
      </c>
      <c r="C215" s="1">
        <v>6.3033333333329997</v>
      </c>
      <c r="D215" s="3">
        <v>-11.1833323611</v>
      </c>
      <c r="E215" s="5">
        <v>-3.456528392829</v>
      </c>
      <c r="F215" s="1">
        <v>7.635642728873</v>
      </c>
      <c r="G215" s="35">
        <f t="shared" si="2"/>
        <v>-14.639860753929</v>
      </c>
    </row>
    <row r="216" spans="2:7" ht="9.75" customHeight="1">
      <c r="B216" s="2">
        <v>82.293055555555554</v>
      </c>
      <c r="C216" s="1">
        <v>5.42</v>
      </c>
      <c r="D216" s="3">
        <v>-14.862626842699999</v>
      </c>
      <c r="E216" s="5">
        <v>-0.50090977934600001</v>
      </c>
      <c r="F216" s="1">
        <v>5.7311532093470001</v>
      </c>
      <c r="G216" s="35">
        <f t="shared" si="2"/>
        <v>-15.363536622045999</v>
      </c>
    </row>
    <row r="217" spans="2:7" ht="9.75" customHeight="1">
      <c r="B217" s="2">
        <v>82.293750000000003</v>
      </c>
      <c r="C217" s="1">
        <v>6.16</v>
      </c>
      <c r="D217" s="3">
        <v>-16.214535250170002</v>
      </c>
      <c r="E217" s="5">
        <v>2.0175536229179998</v>
      </c>
      <c r="F217" s="1">
        <v>5.7067780767879999</v>
      </c>
      <c r="G217" s="35">
        <f t="shared" si="2"/>
        <v>-14.196981627252002</v>
      </c>
    </row>
    <row r="218" spans="2:7" ht="9.75" customHeight="1">
      <c r="B218" s="2">
        <v>82.294444444444437</v>
      </c>
      <c r="C218" s="1">
        <v>5.413333333333</v>
      </c>
      <c r="D218" s="3">
        <v>-14.0129664179</v>
      </c>
      <c r="E218" s="5">
        <v>1.3698865970330001</v>
      </c>
      <c r="F218" s="1">
        <v>6.1445665851570004</v>
      </c>
      <c r="G218" s="35">
        <f t="shared" si="2"/>
        <v>-12.643079820866999</v>
      </c>
    </row>
    <row r="219" spans="2:7" ht="9.75" customHeight="1">
      <c r="B219" s="2">
        <v>82.334027777777777</v>
      </c>
      <c r="C219" s="1">
        <v>4.8266666666670002</v>
      </c>
      <c r="D219" s="3">
        <v>-13.158078276419999</v>
      </c>
      <c r="E219" s="5">
        <v>1.164418520878</v>
      </c>
      <c r="F219" s="1">
        <v>5.8619334479620004</v>
      </c>
      <c r="G219" s="35">
        <f t="shared" si="2"/>
        <v>-11.993659755542</v>
      </c>
    </row>
    <row r="220" spans="2:7" ht="9.75" customHeight="1">
      <c r="B220" s="2">
        <v>82.334722222222226</v>
      </c>
      <c r="C220" s="1">
        <v>5.1966666666670003</v>
      </c>
      <c r="D220" s="3">
        <v>-12.368148926929999</v>
      </c>
      <c r="E220" s="5">
        <v>1.754994694981</v>
      </c>
      <c r="F220" s="1">
        <v>5.6242711613419996</v>
      </c>
      <c r="G220" s="35">
        <f t="shared" si="2"/>
        <v>-10.613154231948998</v>
      </c>
    </row>
    <row r="221" spans="2:7" ht="9.75" customHeight="1">
      <c r="B221" s="2">
        <v>82.33541666666666</v>
      </c>
      <c r="C221" s="1">
        <v>5.2833333333330001</v>
      </c>
      <c r="D221" s="3">
        <v>-11.58316090272</v>
      </c>
      <c r="E221" s="5">
        <v>1.546540623691</v>
      </c>
      <c r="F221" s="1">
        <v>5.6363251731470001</v>
      </c>
      <c r="G221" s="35">
        <f t="shared" si="2"/>
        <v>-10.036620279029</v>
      </c>
    </row>
    <row r="222" spans="2:7" ht="9.75" customHeight="1">
      <c r="B222" s="2">
        <v>82.336111111111109</v>
      </c>
      <c r="C222" s="1">
        <v>4.873333333333</v>
      </c>
      <c r="D222" s="3">
        <v>-11.51610144214</v>
      </c>
      <c r="E222" s="5">
        <v>1.31023022225</v>
      </c>
      <c r="F222" s="1">
        <v>5.4654454829930001</v>
      </c>
      <c r="G222" s="35">
        <f t="shared" si="2"/>
        <v>-10.20587121989</v>
      </c>
    </row>
    <row r="223" spans="2:7" ht="9.75" customHeight="1">
      <c r="B223" s="2">
        <v>82.375694444444449</v>
      </c>
      <c r="C223" s="1">
        <v>4.66</v>
      </c>
      <c r="D223" s="3">
        <v>-7.5115440265000002</v>
      </c>
      <c r="E223" s="5">
        <v>1.931431529266</v>
      </c>
      <c r="F223" s="1">
        <v>5.4568716121180003</v>
      </c>
      <c r="G223" s="35">
        <f t="shared" si="2"/>
        <v>-5.5801124972340004</v>
      </c>
    </row>
    <row r="224" spans="2:7" ht="9.75" customHeight="1">
      <c r="B224" s="2">
        <v>82.376388888888883</v>
      </c>
      <c r="C224" s="1">
        <v>5.1566666666670002</v>
      </c>
      <c r="D224" s="3">
        <v>-7.1969714166600003</v>
      </c>
      <c r="E224" s="5">
        <v>1.854414038354</v>
      </c>
      <c r="F224" s="1">
        <v>6.105017184626</v>
      </c>
      <c r="G224" s="35">
        <f t="shared" si="2"/>
        <v>-5.3425573783060001</v>
      </c>
    </row>
    <row r="225" spans="2:7" ht="9.75" customHeight="1">
      <c r="B225" s="2">
        <v>82.377083333333331</v>
      </c>
      <c r="C225" s="1">
        <v>5.82</v>
      </c>
      <c r="D225" s="3">
        <v>-5.4214952162400003</v>
      </c>
      <c r="E225" s="5">
        <v>1.397381119102</v>
      </c>
      <c r="F225" s="1">
        <v>5.810763080728</v>
      </c>
      <c r="G225" s="35">
        <f t="shared" si="2"/>
        <v>-4.0241140971379998</v>
      </c>
    </row>
    <row r="226" spans="2:7" ht="9.75" customHeight="1">
      <c r="B226" s="2">
        <v>82.37777777777778</v>
      </c>
      <c r="C226" s="1">
        <v>6.5133333333329997</v>
      </c>
      <c r="D226" s="3">
        <v>-5.4268911491100003</v>
      </c>
      <c r="E226" s="5">
        <v>0.66608158529899997</v>
      </c>
      <c r="F226" s="1">
        <v>5.8016950478049996</v>
      </c>
      <c r="G226" s="35">
        <f t="shared" si="2"/>
        <v>-4.7608095638110006</v>
      </c>
    </row>
    <row r="227" spans="2:7" ht="9.75" customHeight="1">
      <c r="B227" s="2">
        <v>82.417361111111106</v>
      </c>
      <c r="C227" s="1">
        <v>6.7566666666669999</v>
      </c>
      <c r="D227" s="3">
        <v>-5.0049578997699999</v>
      </c>
      <c r="E227" s="5">
        <v>0.58421054329900002</v>
      </c>
      <c r="F227" s="1">
        <v>6.0176109036499996</v>
      </c>
      <c r="G227" s="35">
        <f t="shared" si="2"/>
        <v>-4.4207473564709998</v>
      </c>
    </row>
    <row r="228" spans="2:7" ht="9.75" customHeight="1">
      <c r="B228" s="2">
        <v>82.418055555555554</v>
      </c>
      <c r="C228" s="1">
        <v>7.2833333333330001</v>
      </c>
      <c r="D228" s="3">
        <v>-6.0534428262000004</v>
      </c>
      <c r="E228" s="5">
        <v>0.83950964429300001</v>
      </c>
      <c r="F228" s="1">
        <v>6.4666324831270003</v>
      </c>
      <c r="G228" s="35">
        <f t="shared" si="2"/>
        <v>-5.2139331819070005</v>
      </c>
    </row>
    <row r="229" spans="2:7" ht="9.75" customHeight="1">
      <c r="B229" s="2">
        <v>82.418750000000003</v>
      </c>
      <c r="C229" s="1">
        <v>8.1</v>
      </c>
      <c r="D229" s="3">
        <v>-5.4410610653199996</v>
      </c>
      <c r="E229" s="5">
        <v>-0.55825071018799999</v>
      </c>
      <c r="F229" s="1">
        <v>6.7974879498709999</v>
      </c>
      <c r="G229" s="35">
        <f t="shared" si="2"/>
        <v>-5.9993117755079997</v>
      </c>
    </row>
    <row r="230" spans="2:7" ht="9.75" customHeight="1">
      <c r="B230" s="2">
        <v>82.419444444444437</v>
      </c>
      <c r="C230" s="1">
        <v>9.583333333333</v>
      </c>
      <c r="D230" s="3">
        <v>-5.1788578330400004</v>
      </c>
      <c r="E230" s="5">
        <v>-1.357404720366</v>
      </c>
      <c r="F230" s="1">
        <v>6.9773816470019998</v>
      </c>
      <c r="G230" s="35">
        <f t="shared" si="2"/>
        <v>-6.5362625534060008</v>
      </c>
    </row>
    <row r="231" spans="2:7" ht="9.75" customHeight="1">
      <c r="B231" s="2">
        <v>82.459027777777777</v>
      </c>
      <c r="C231" s="1">
        <v>10.073333333333</v>
      </c>
      <c r="D231" s="3">
        <v>-1.86057214304</v>
      </c>
      <c r="E231" s="5">
        <v>-2.3974271914740002</v>
      </c>
      <c r="F231" s="1">
        <v>7.3879739812210001</v>
      </c>
      <c r="G231" s="35">
        <f t="shared" si="2"/>
        <v>-4.2579993345140004</v>
      </c>
    </row>
    <row r="232" spans="2:7" ht="9.75" customHeight="1">
      <c r="B232" s="2">
        <v>82.459722222222226</v>
      </c>
      <c r="C232" s="1">
        <v>10.18</v>
      </c>
      <c r="D232" s="3">
        <v>-2.24017421915</v>
      </c>
      <c r="E232" s="5">
        <v>-2.8945118763440001</v>
      </c>
      <c r="F232" s="1">
        <v>7.903195024145</v>
      </c>
      <c r="G232" s="35">
        <f t="shared" si="2"/>
        <v>-5.1346860954940006</v>
      </c>
    </row>
    <row r="233" spans="2:7" ht="9.75" customHeight="1">
      <c r="B233" s="2">
        <v>82.46041666666666</v>
      </c>
      <c r="C233" s="1">
        <v>10.946666666666999</v>
      </c>
      <c r="D233" s="3">
        <v>-2.8747946870200001</v>
      </c>
      <c r="E233" s="5">
        <v>-3.981511317417</v>
      </c>
      <c r="F233" s="1">
        <v>8.1917122467890007</v>
      </c>
      <c r="G233" s="35">
        <f t="shared" si="2"/>
        <v>-6.8563060044370001</v>
      </c>
    </row>
    <row r="234" spans="2:7" ht="9.75" customHeight="1">
      <c r="B234" s="2">
        <v>82.461111111111109</v>
      </c>
      <c r="C234" s="1">
        <v>13.576666666667</v>
      </c>
      <c r="D234" s="3">
        <v>-2.7731106114299999</v>
      </c>
      <c r="E234" s="5">
        <v>-4.8845147117519998</v>
      </c>
      <c r="F234" s="1">
        <v>8.3214030565839998</v>
      </c>
      <c r="G234" s="35">
        <f t="shared" si="2"/>
        <v>-7.6576253231819997</v>
      </c>
    </row>
    <row r="235" spans="2:7" ht="9.75" customHeight="1">
      <c r="B235" s="2">
        <v>82.500694444444449</v>
      </c>
      <c r="C235" s="1">
        <v>15.046666666667001</v>
      </c>
      <c r="D235" s="3">
        <v>-2.83138849329</v>
      </c>
      <c r="E235" s="5">
        <v>-3.447854960745</v>
      </c>
      <c r="F235" s="1">
        <v>8.5839043912809991</v>
      </c>
      <c r="G235" s="35">
        <f t="shared" si="2"/>
        <v>-6.2792434540349999</v>
      </c>
    </row>
    <row r="236" spans="2:7" ht="9.75" customHeight="1">
      <c r="B236" s="2">
        <v>82.501388888888883</v>
      </c>
      <c r="C236" s="1">
        <v>12.686666666667</v>
      </c>
      <c r="D236" s="3">
        <v>-3.1679435193600001</v>
      </c>
      <c r="E236" s="5">
        <v>-4.3702513963129999</v>
      </c>
      <c r="F236" s="1">
        <v>8.7202380714780006</v>
      </c>
      <c r="G236" s="35">
        <f t="shared" si="2"/>
        <v>-7.5381949156729995</v>
      </c>
    </row>
    <row r="237" spans="2:7" ht="9.75" customHeight="1">
      <c r="B237" s="2">
        <v>82.502083333333331</v>
      </c>
      <c r="C237" s="1">
        <v>9.836666666667</v>
      </c>
      <c r="D237" s="3">
        <v>-6.2467751409099996</v>
      </c>
      <c r="E237" s="5">
        <v>-3.1682473363970001</v>
      </c>
      <c r="F237" s="1">
        <v>8.4632921863479993</v>
      </c>
      <c r="G237" s="35">
        <f t="shared" si="2"/>
        <v>-9.4150224773069997</v>
      </c>
    </row>
    <row r="238" spans="2:7" ht="9.75" customHeight="1">
      <c r="B238" s="2">
        <v>82.50277777777778</v>
      </c>
      <c r="C238" s="1">
        <v>15.853333333333</v>
      </c>
      <c r="D238" s="3">
        <v>-6.1851423996700001</v>
      </c>
      <c r="E238" s="5">
        <v>9.3908024659E-2</v>
      </c>
      <c r="F238" s="1">
        <v>9.012753004176</v>
      </c>
      <c r="G238" s="35">
        <f t="shared" si="2"/>
        <v>-6.0912343750110001</v>
      </c>
    </row>
    <row r="239" spans="2:7" ht="9.75" customHeight="1">
      <c r="B239" s="2">
        <v>82.542361111111106</v>
      </c>
      <c r="C239" s="1">
        <v>16.57</v>
      </c>
      <c r="D239" s="3">
        <v>-1.4267371630500001</v>
      </c>
      <c r="E239" s="5">
        <v>-0.338891073456</v>
      </c>
      <c r="F239" s="1">
        <v>8.9115140786809999</v>
      </c>
      <c r="G239" s="35">
        <f t="shared" si="2"/>
        <v>-1.7656282365060001</v>
      </c>
    </row>
    <row r="240" spans="2:7" ht="9.75" customHeight="1">
      <c r="B240" s="2">
        <v>82.543055555555554</v>
      </c>
      <c r="C240" s="1">
        <v>17.78</v>
      </c>
      <c r="D240" s="3">
        <v>-4.2795878999900001</v>
      </c>
      <c r="E240" s="5">
        <v>-0.49502788911700002</v>
      </c>
      <c r="F240" s="1">
        <v>8.4074517316319994</v>
      </c>
      <c r="G240" s="35">
        <f t="shared" si="2"/>
        <v>-4.774615789107</v>
      </c>
    </row>
    <row r="241" spans="2:7" ht="9.75" customHeight="1">
      <c r="B241" s="2">
        <v>82.543750000000003</v>
      </c>
      <c r="C241" s="1">
        <v>17.576666666666998</v>
      </c>
      <c r="D241" s="3">
        <v>-5.0251842026000002</v>
      </c>
      <c r="E241" s="5">
        <v>-0.43749643513800002</v>
      </c>
      <c r="F241" s="1">
        <v>7.1639296877160001</v>
      </c>
      <c r="G241" s="35">
        <f t="shared" si="2"/>
        <v>-5.4626806377379999</v>
      </c>
    </row>
    <row r="242" spans="2:7" ht="9.75" customHeight="1">
      <c r="B242" s="2">
        <v>82.544444444444437</v>
      </c>
      <c r="C242" s="1">
        <v>13.586666666667</v>
      </c>
      <c r="D242" s="3">
        <v>-5.8238102442299997</v>
      </c>
      <c r="E242" s="5">
        <v>-1.8045301795149999</v>
      </c>
      <c r="F242" s="1">
        <v>7.4436913513749996</v>
      </c>
      <c r="G242" s="35">
        <f t="shared" si="2"/>
        <v>-7.6283404237449997</v>
      </c>
    </row>
    <row r="243" spans="2:7" ht="9.75" customHeight="1">
      <c r="B243" s="2">
        <v>82.584027777777777</v>
      </c>
      <c r="C243" s="1">
        <v>14.226666666667001</v>
      </c>
      <c r="D243" s="3">
        <v>-7.4008183027700003</v>
      </c>
      <c r="E243" s="5">
        <v>-0.56803600057500003</v>
      </c>
      <c r="F243" s="1">
        <v>6.6852974990289997</v>
      </c>
      <c r="G243" s="35">
        <f t="shared" si="2"/>
        <v>-7.9688543033450001</v>
      </c>
    </row>
    <row r="244" spans="2:7" ht="9.75" customHeight="1">
      <c r="B244" s="2">
        <v>82.584722222222226</v>
      </c>
      <c r="C244" s="1">
        <v>14.513333333333</v>
      </c>
      <c r="D244" s="3">
        <v>-8.9453781075599998</v>
      </c>
      <c r="E244" s="5">
        <v>-0.57438821902500004</v>
      </c>
      <c r="F244" s="1">
        <v>5.8203489703060001</v>
      </c>
      <c r="G244" s="35">
        <f t="shared" si="2"/>
        <v>-9.5197663265849997</v>
      </c>
    </row>
    <row r="245" spans="2:7" ht="9.75" customHeight="1">
      <c r="B245" s="2">
        <v>82.58541666666666</v>
      </c>
      <c r="C245" s="1">
        <v>11.006666666667</v>
      </c>
      <c r="D245" s="3">
        <v>-10.14374635029</v>
      </c>
      <c r="E245" s="5">
        <v>-0.31435726825999999</v>
      </c>
      <c r="F245" s="1">
        <v>5.7884894075310003</v>
      </c>
      <c r="G245" s="35">
        <f t="shared" si="2"/>
        <v>-10.45810361855</v>
      </c>
    </row>
    <row r="246" spans="2:7" ht="9.75" customHeight="1">
      <c r="B246" s="2">
        <v>82.586111111111109</v>
      </c>
      <c r="C246" s="1">
        <v>9.2866666666669992</v>
      </c>
      <c r="D246" s="3">
        <v>-10.58521787724</v>
      </c>
      <c r="E246" s="5">
        <v>-0.25500232609700002</v>
      </c>
      <c r="F246" s="1">
        <v>5.1365165307409999</v>
      </c>
      <c r="G246" s="35">
        <f t="shared" si="2"/>
        <v>-10.840220203336999</v>
      </c>
    </row>
    <row r="247" spans="2:7" ht="9.75" customHeight="1">
      <c r="B247" s="2">
        <v>82.625694444444449</v>
      </c>
      <c r="C247" s="1">
        <v>8.6533333333330003</v>
      </c>
      <c r="D247" s="3">
        <v>-11.96973243059</v>
      </c>
      <c r="E247" s="5">
        <v>0.87169464908100003</v>
      </c>
      <c r="F247" s="1">
        <v>4.7727380707610001</v>
      </c>
      <c r="G247" s="35">
        <f t="shared" si="2"/>
        <v>-11.098037781508999</v>
      </c>
    </row>
    <row r="248" spans="2:7" ht="9.75" customHeight="1">
      <c r="B248" s="2">
        <v>82.626388888888883</v>
      </c>
      <c r="C248" s="1">
        <v>8.8033333333330006</v>
      </c>
      <c r="D248" s="3">
        <v>-11.57363185805</v>
      </c>
      <c r="E248" s="5">
        <v>1.7946071284109999</v>
      </c>
      <c r="F248" s="1">
        <v>4.4451762570830002</v>
      </c>
      <c r="G248" s="35">
        <f t="shared" si="2"/>
        <v>-9.7790247296389996</v>
      </c>
    </row>
    <row r="249" spans="2:7" ht="9.75" customHeight="1">
      <c r="B249" s="2">
        <v>82.627083333333331</v>
      </c>
      <c r="C249" s="1">
        <v>9.4600000000000009</v>
      </c>
      <c r="D249" s="3">
        <v>-10.126395703349999</v>
      </c>
      <c r="E249" s="5">
        <v>1.679407923321</v>
      </c>
      <c r="F249" s="1">
        <v>4.4532573916790001</v>
      </c>
      <c r="G249" s="35">
        <f t="shared" si="2"/>
        <v>-8.4469877800289996</v>
      </c>
    </row>
    <row r="250" spans="2:7" ht="9.75" customHeight="1">
      <c r="B250" s="2">
        <v>82.62777777777778</v>
      </c>
      <c r="C250" s="1">
        <v>9.43</v>
      </c>
      <c r="D250" s="3">
        <v>-8.7195002093900005</v>
      </c>
      <c r="E250" s="5">
        <v>1.064249497302</v>
      </c>
      <c r="F250" s="1">
        <v>5.177838927931</v>
      </c>
      <c r="G250" s="35">
        <f t="shared" si="2"/>
        <v>-7.6552507120880007</v>
      </c>
    </row>
    <row r="251" spans="2:7" ht="9.75" customHeight="1">
      <c r="B251" s="2">
        <v>82.667361111111106</v>
      </c>
      <c r="C251" s="1">
        <v>9.6866666666669996</v>
      </c>
      <c r="D251" s="3">
        <v>-8.4247323991199998</v>
      </c>
      <c r="E251" s="5">
        <v>1.3183965278459999</v>
      </c>
      <c r="F251" s="1">
        <v>4.6935989018599997</v>
      </c>
      <c r="G251" s="35">
        <f t="shared" si="2"/>
        <v>-7.1063358712740001</v>
      </c>
    </row>
    <row r="252" spans="2:7" ht="9.75" customHeight="1">
      <c r="B252" s="2">
        <v>82.668055555555554</v>
      </c>
      <c r="C252" s="1">
        <v>10.556666666667001</v>
      </c>
      <c r="D252" s="3">
        <v>-7.0343540173300001</v>
      </c>
      <c r="E252" s="5">
        <v>0.50345552854200004</v>
      </c>
      <c r="F252" s="1">
        <v>4.9070617642960004</v>
      </c>
      <c r="G252" s="35">
        <f t="shared" si="2"/>
        <v>-6.5308984887879999</v>
      </c>
    </row>
    <row r="253" spans="2:7" ht="9.75" customHeight="1">
      <c r="B253" s="2">
        <v>82.668750000000003</v>
      </c>
      <c r="C253" s="1">
        <v>11.39</v>
      </c>
      <c r="D253" s="3">
        <v>-5.5602579488400004</v>
      </c>
      <c r="E253" s="5">
        <v>0.65499251036600004</v>
      </c>
      <c r="F253" s="1">
        <v>4.2709550696159999</v>
      </c>
      <c r="G253" s="35">
        <f t="shared" si="2"/>
        <v>-4.9052654384740002</v>
      </c>
    </row>
    <row r="254" spans="2:7" ht="9.75" customHeight="1">
      <c r="B254" s="2">
        <v>82.669444444444437</v>
      </c>
      <c r="C254" s="1">
        <v>9.2666666666669997</v>
      </c>
      <c r="D254" s="3">
        <v>-5.7277631388400003</v>
      </c>
      <c r="E254" s="5">
        <v>0.213193523858</v>
      </c>
      <c r="F254" s="1">
        <v>4.2745277515079998</v>
      </c>
      <c r="G254" s="35">
        <f t="shared" si="2"/>
        <v>-5.5145696149820003</v>
      </c>
    </row>
    <row r="255" spans="2:7" ht="9.75" customHeight="1">
      <c r="B255" s="2">
        <v>82.709027777777777</v>
      </c>
      <c r="C255" s="1">
        <v>8.4766666666670005</v>
      </c>
      <c r="D255" s="3">
        <v>-5.7723442882100002</v>
      </c>
      <c r="E255" s="5">
        <v>0.67598273520800001</v>
      </c>
      <c r="F255" s="1">
        <v>3.8854588999050002</v>
      </c>
      <c r="G255" s="35">
        <f t="shared" si="2"/>
        <v>-5.0963615530020006</v>
      </c>
    </row>
    <row r="256" spans="2:7" ht="9.75" customHeight="1">
      <c r="B256" s="2">
        <v>82.709722222222226</v>
      </c>
      <c r="C256" s="1">
        <v>7.9233333333329998</v>
      </c>
      <c r="D256" s="3">
        <v>-6.0967873020800001</v>
      </c>
      <c r="E256" s="5">
        <v>0.572456587377</v>
      </c>
      <c r="F256" s="1">
        <v>4.1066506109579999</v>
      </c>
      <c r="G256" s="35">
        <f t="shared" ref="G256:G319" si="3">D256+E256</f>
        <v>-5.5243307147029999</v>
      </c>
    </row>
    <row r="257" spans="2:7" ht="9.75" customHeight="1">
      <c r="B257" s="2">
        <v>82.71041666666666</v>
      </c>
      <c r="C257" s="1">
        <v>7.9</v>
      </c>
      <c r="D257" s="3">
        <v>-6.6740177236199996</v>
      </c>
      <c r="E257" s="5">
        <v>-6.5491190039999999E-3</v>
      </c>
      <c r="F257" s="1">
        <v>3.8703533605380001</v>
      </c>
      <c r="G257" s="35">
        <f t="shared" si="3"/>
        <v>-6.6805668426239997</v>
      </c>
    </row>
    <row r="258" spans="2:7" ht="9.75" customHeight="1">
      <c r="B258" s="2">
        <v>82.711111111111109</v>
      </c>
      <c r="C258" s="1">
        <v>8.1033333333329995</v>
      </c>
      <c r="D258" s="3">
        <v>-6.5725715680599999</v>
      </c>
      <c r="E258" s="5">
        <v>-9.5597531829999999E-2</v>
      </c>
      <c r="F258" s="1">
        <v>3.6398431874270001</v>
      </c>
      <c r="G258" s="35">
        <f t="shared" si="3"/>
        <v>-6.6681690998900001</v>
      </c>
    </row>
    <row r="259" spans="2:7" ht="9.75" customHeight="1">
      <c r="B259" s="2">
        <v>82.750694444444449</v>
      </c>
      <c r="C259" s="1">
        <v>7.8266666666670002</v>
      </c>
      <c r="D259" s="3">
        <v>-2.6298894313200001</v>
      </c>
      <c r="E259" s="5">
        <v>0.79459476648299998</v>
      </c>
      <c r="F259" s="1">
        <v>3.4786116085419998</v>
      </c>
      <c r="G259" s="35">
        <f t="shared" si="3"/>
        <v>-1.8352946648370001</v>
      </c>
    </row>
    <row r="260" spans="2:7" ht="9.75" customHeight="1">
      <c r="B260" s="2">
        <v>82.751388888888883</v>
      </c>
      <c r="C260" s="1">
        <v>6.92</v>
      </c>
      <c r="D260" s="3">
        <v>-2.81258328881</v>
      </c>
      <c r="E260" s="5">
        <v>1.2590492110560001</v>
      </c>
      <c r="F260" s="1">
        <v>2.7327660228380002</v>
      </c>
      <c r="G260" s="35">
        <f t="shared" si="3"/>
        <v>-1.5535340777539999</v>
      </c>
    </row>
    <row r="261" spans="2:7" ht="9.75" customHeight="1">
      <c r="B261" s="2">
        <v>82.752083333333331</v>
      </c>
      <c r="C261" s="1">
        <v>6.2066666666670001</v>
      </c>
      <c r="D261" s="3">
        <v>-2.6211371592099999</v>
      </c>
      <c r="E261" s="5">
        <v>0.41776167468499997</v>
      </c>
      <c r="F261" s="1">
        <v>2.467123616216</v>
      </c>
      <c r="G261" s="35">
        <f t="shared" si="3"/>
        <v>-2.203375484525</v>
      </c>
    </row>
    <row r="262" spans="2:7" ht="9.75" customHeight="1">
      <c r="B262" s="2">
        <v>82.75277777777778</v>
      </c>
      <c r="C262" s="1">
        <v>6.2666666666669997</v>
      </c>
      <c r="D262" s="3">
        <v>-2.7423958234699999</v>
      </c>
      <c r="E262" s="5">
        <v>0.41985426089700001</v>
      </c>
      <c r="F262" s="1">
        <v>2.8714207596739998</v>
      </c>
      <c r="G262" s="35">
        <f t="shared" si="3"/>
        <v>-2.3225415625729999</v>
      </c>
    </row>
    <row r="263" spans="2:7" ht="9.75" customHeight="1">
      <c r="B263" s="2">
        <v>82.792361111111106</v>
      </c>
      <c r="C263" s="1">
        <v>6.22</v>
      </c>
      <c r="D263" s="3">
        <v>-2.82678541711</v>
      </c>
      <c r="E263" s="5">
        <v>0.71664792482499995</v>
      </c>
      <c r="F263" s="1">
        <v>3.368470249344</v>
      </c>
      <c r="G263" s="35">
        <f t="shared" si="3"/>
        <v>-2.1101374922850002</v>
      </c>
    </row>
    <row r="264" spans="2:7" ht="9.75" customHeight="1">
      <c r="B264" s="2">
        <v>82.793055555555554</v>
      </c>
      <c r="C264" s="1">
        <v>6.65</v>
      </c>
      <c r="D264" s="3">
        <v>-2.54501106288</v>
      </c>
      <c r="E264" s="5">
        <v>0.15765172324400001</v>
      </c>
      <c r="F264" s="1">
        <v>3.9650913202939999</v>
      </c>
      <c r="G264" s="35">
        <f t="shared" si="3"/>
        <v>-2.3873593396360002</v>
      </c>
    </row>
    <row r="265" spans="2:7" ht="9.75" customHeight="1">
      <c r="B265" s="2">
        <v>82.793750000000003</v>
      </c>
      <c r="C265" s="1">
        <v>6.8433333333329998</v>
      </c>
      <c r="D265" s="3">
        <v>-1.1388993593600001</v>
      </c>
      <c r="E265" s="5">
        <v>0.24438038040599999</v>
      </c>
      <c r="F265" s="1">
        <v>4.0139167590340001</v>
      </c>
      <c r="G265" s="35">
        <f t="shared" si="3"/>
        <v>-0.89451897895400012</v>
      </c>
    </row>
    <row r="266" spans="2:7" ht="9.75" customHeight="1">
      <c r="B266" s="2">
        <v>82.794444444444437</v>
      </c>
      <c r="C266" s="1">
        <v>6.916666666667</v>
      </c>
      <c r="D266" s="3">
        <v>-0.81688892211999997</v>
      </c>
      <c r="E266" s="5">
        <v>-0.212102385437</v>
      </c>
      <c r="F266" s="1">
        <v>3.4212765269740002</v>
      </c>
      <c r="G266" s="35">
        <f t="shared" si="3"/>
        <v>-1.0289913075569999</v>
      </c>
    </row>
    <row r="267" spans="2:7" ht="9.75" customHeight="1">
      <c r="B267" s="2">
        <v>82.834027777777777</v>
      </c>
      <c r="C267" s="1">
        <v>6.663333333333</v>
      </c>
      <c r="D267" s="3">
        <v>-0.27145293128999998</v>
      </c>
      <c r="E267" s="5">
        <v>-0.72845218183399996</v>
      </c>
      <c r="F267" s="1">
        <v>3.5991475221439999</v>
      </c>
      <c r="G267" s="35">
        <f t="shared" si="3"/>
        <v>-0.99990511312399999</v>
      </c>
    </row>
    <row r="268" spans="2:7" ht="9.75" customHeight="1">
      <c r="B268" s="2">
        <v>82.834722222222226</v>
      </c>
      <c r="C268" s="1">
        <v>7.1566666666670002</v>
      </c>
      <c r="D268" s="3">
        <v>-0.15477169577</v>
      </c>
      <c r="E268" s="5">
        <v>-2.5326673429999998E-2</v>
      </c>
      <c r="F268" s="1">
        <v>3.8608491252060002</v>
      </c>
      <c r="G268" s="35">
        <f t="shared" si="3"/>
        <v>-0.1800983692</v>
      </c>
    </row>
    <row r="269" spans="2:7" ht="9.75" customHeight="1">
      <c r="B269" s="2">
        <v>82.83541666666666</v>
      </c>
      <c r="C269" s="1">
        <v>7.9833333333330003</v>
      </c>
      <c r="D269" s="3">
        <v>1.3768051344300001</v>
      </c>
      <c r="E269" s="5">
        <v>-5.0039065159000001E-2</v>
      </c>
      <c r="F269" s="1">
        <v>4.1816524686759999</v>
      </c>
      <c r="G269" s="35">
        <f t="shared" si="3"/>
        <v>1.3267660692710002</v>
      </c>
    </row>
    <row r="270" spans="2:7" ht="9.75" customHeight="1">
      <c r="B270" s="2">
        <v>82.836111111111109</v>
      </c>
      <c r="C270" s="1">
        <v>8.4700000000000006</v>
      </c>
      <c r="D270" s="3">
        <v>0.25856159780999999</v>
      </c>
      <c r="E270" s="5">
        <v>6.7079758369E-2</v>
      </c>
      <c r="F270" s="1">
        <v>4.4771665891670001</v>
      </c>
      <c r="G270" s="35">
        <f t="shared" si="3"/>
        <v>0.32564135617899997</v>
      </c>
    </row>
    <row r="271" spans="2:7" ht="9.75" customHeight="1">
      <c r="B271" s="2">
        <v>82.875694444444449</v>
      </c>
      <c r="C271" s="1">
        <v>9.4433333333329994</v>
      </c>
      <c r="D271" s="3">
        <v>1.1181108797499999</v>
      </c>
      <c r="E271" s="5">
        <v>-0.28628940757499999</v>
      </c>
      <c r="F271" s="1">
        <v>4.3467925527320004</v>
      </c>
      <c r="G271" s="35">
        <f t="shared" si="3"/>
        <v>0.83182147217499991</v>
      </c>
    </row>
    <row r="272" spans="2:7" ht="9.75" customHeight="1">
      <c r="B272" s="2">
        <v>82.876388888888883</v>
      </c>
      <c r="C272" s="1">
        <v>9.7266666666670005</v>
      </c>
      <c r="D272" s="3">
        <v>1.94881128943</v>
      </c>
      <c r="E272" s="5">
        <v>-1.0866401177580001</v>
      </c>
      <c r="F272" s="1">
        <v>4.5284864535149998</v>
      </c>
      <c r="G272" s="35">
        <f t="shared" si="3"/>
        <v>0.86217117167199997</v>
      </c>
    </row>
    <row r="273" spans="2:7" ht="9.75" customHeight="1">
      <c r="B273" s="2">
        <v>82.877083333333331</v>
      </c>
      <c r="C273" s="1">
        <v>9.083333333333</v>
      </c>
      <c r="D273" s="3">
        <v>1.4287178415399999</v>
      </c>
      <c r="E273" s="5">
        <v>-0.49480859497399998</v>
      </c>
      <c r="F273" s="1">
        <v>4.0440969558509998</v>
      </c>
      <c r="G273" s="35">
        <f t="shared" si="3"/>
        <v>0.93390924656599994</v>
      </c>
    </row>
    <row r="274" spans="2:7" ht="9.75" customHeight="1">
      <c r="B274" s="2">
        <v>82.87777777777778</v>
      </c>
      <c r="C274" s="1">
        <v>8.6133333333329993</v>
      </c>
      <c r="D274" s="3">
        <v>1.1391931254900001</v>
      </c>
      <c r="E274" s="5">
        <v>-0.70386045406499997</v>
      </c>
      <c r="F274" s="1">
        <v>3.9433017720139998</v>
      </c>
      <c r="G274" s="35">
        <f t="shared" si="3"/>
        <v>0.4353326714250001</v>
      </c>
    </row>
    <row r="275" spans="2:7" ht="9.75" customHeight="1">
      <c r="B275" s="2">
        <v>82.917361111111106</v>
      </c>
      <c r="C275" s="1">
        <v>8.25</v>
      </c>
      <c r="D275" s="3">
        <v>0.70785676217000004</v>
      </c>
      <c r="E275" s="5">
        <v>-0.60072038244699999</v>
      </c>
      <c r="F275" s="1">
        <v>3.8318864302139999</v>
      </c>
      <c r="G275" s="35">
        <f t="shared" si="3"/>
        <v>0.10713637972300005</v>
      </c>
    </row>
    <row r="276" spans="2:7" ht="9.75" customHeight="1">
      <c r="B276" s="2">
        <v>82.918055555555554</v>
      </c>
      <c r="C276" s="1">
        <v>8.2433333333330001</v>
      </c>
      <c r="D276" s="3">
        <v>0.69836694436000002</v>
      </c>
      <c r="E276" s="5">
        <v>-0.68319708703699999</v>
      </c>
      <c r="F276" s="1">
        <v>4.0050687116030002</v>
      </c>
      <c r="G276" s="35">
        <f t="shared" si="3"/>
        <v>1.5169857323000024E-2</v>
      </c>
    </row>
    <row r="277" spans="2:7" ht="9.75" customHeight="1">
      <c r="B277" s="2">
        <v>82.918750000000003</v>
      </c>
      <c r="C277" s="1">
        <v>8.16</v>
      </c>
      <c r="D277" s="3">
        <v>0.66757691862000001</v>
      </c>
      <c r="E277" s="5">
        <v>-1.702023526669</v>
      </c>
      <c r="F277" s="1">
        <v>4.2623274220839997</v>
      </c>
      <c r="G277" s="35">
        <f t="shared" si="3"/>
        <v>-1.034446608049</v>
      </c>
    </row>
    <row r="278" spans="2:7" ht="9.75" customHeight="1">
      <c r="B278" s="2">
        <v>82.919444444444437</v>
      </c>
      <c r="C278" s="1">
        <v>7.7433333333330001</v>
      </c>
      <c r="D278" s="3">
        <v>0.29274166077000002</v>
      </c>
      <c r="E278" s="5">
        <v>-2.7406388054700002</v>
      </c>
      <c r="F278" s="1">
        <v>4.3694473628930002</v>
      </c>
      <c r="G278" s="35">
        <f t="shared" si="3"/>
        <v>-2.4478971447000002</v>
      </c>
    </row>
    <row r="279" spans="2:7" ht="9.75" customHeight="1">
      <c r="B279" s="2">
        <v>82.959027777777777</v>
      </c>
      <c r="C279" s="1">
        <v>6.4266666666669998</v>
      </c>
      <c r="D279" s="3">
        <v>-1.93817479085</v>
      </c>
      <c r="E279" s="5">
        <v>-1.545343299572</v>
      </c>
      <c r="F279" s="1">
        <v>3.6877335014180002</v>
      </c>
      <c r="G279" s="35">
        <f t="shared" si="3"/>
        <v>-3.4835180904219998</v>
      </c>
    </row>
    <row r="280" spans="2:7" ht="9.75" customHeight="1">
      <c r="B280" s="2">
        <v>82.959722222222226</v>
      </c>
      <c r="C280" s="1">
        <v>5.8633333333330002</v>
      </c>
      <c r="D280" s="3">
        <v>-3.08017856225</v>
      </c>
      <c r="E280" s="5">
        <v>-0.301629714986</v>
      </c>
      <c r="F280" s="1">
        <v>3.2813735112710001</v>
      </c>
      <c r="G280" s="35">
        <f t="shared" si="3"/>
        <v>-3.3818082772359999</v>
      </c>
    </row>
    <row r="281" spans="2:7" ht="9.75" customHeight="1">
      <c r="B281" s="2">
        <v>82.96041666666666</v>
      </c>
      <c r="C281" s="1">
        <v>5.6433333333329996</v>
      </c>
      <c r="D281" s="3">
        <v>-3.5385287136199999</v>
      </c>
      <c r="E281" s="5">
        <v>0.40726132536300003</v>
      </c>
      <c r="F281" s="1">
        <v>3.3240054462919999</v>
      </c>
      <c r="G281" s="35">
        <f t="shared" si="3"/>
        <v>-3.1312673882569997</v>
      </c>
    </row>
    <row r="282" spans="2:7" ht="9.75" customHeight="1">
      <c r="B282" s="2">
        <v>82.961111111111109</v>
      </c>
      <c r="C282" s="1">
        <v>4.8166666666670004</v>
      </c>
      <c r="D282" s="3">
        <v>-3.7519499176600002</v>
      </c>
      <c r="E282" s="5">
        <v>0.14513873691900001</v>
      </c>
      <c r="F282" s="1">
        <v>2.9509158083770002</v>
      </c>
      <c r="G282" s="35">
        <f t="shared" si="3"/>
        <v>-3.6068111807410004</v>
      </c>
    </row>
    <row r="283" spans="2:7" ht="9.75" customHeight="1">
      <c r="B283" s="2">
        <v>83.000694444444449</v>
      </c>
      <c r="C283" s="1">
        <v>4.0233333333330004</v>
      </c>
      <c r="D283" s="3">
        <v>-4.0138695962500002</v>
      </c>
      <c r="E283" s="5">
        <v>0.192823484228</v>
      </c>
      <c r="F283" s="1">
        <v>2.958350610399</v>
      </c>
      <c r="G283" s="35">
        <f t="shared" si="3"/>
        <v>-3.8210461120220001</v>
      </c>
    </row>
    <row r="284" spans="2:7" ht="9.75" customHeight="1">
      <c r="B284" s="2">
        <v>83.001388888888883</v>
      </c>
      <c r="C284" s="1">
        <v>3.77</v>
      </c>
      <c r="D284" s="3">
        <v>-3.81241088192</v>
      </c>
      <c r="E284" s="5">
        <v>0.89366904362999999</v>
      </c>
      <c r="F284" s="1">
        <v>3.0669623056240001</v>
      </c>
      <c r="G284" s="35">
        <f t="shared" si="3"/>
        <v>-2.9187418382899999</v>
      </c>
    </row>
    <row r="285" spans="2:7" ht="9.75" customHeight="1">
      <c r="B285" s="2">
        <v>83.002083333333331</v>
      </c>
      <c r="C285" s="1">
        <v>3.2566666666669999</v>
      </c>
      <c r="D285" s="3">
        <v>-4.3598719198599998</v>
      </c>
      <c r="E285" s="5">
        <v>0.26240313417599997</v>
      </c>
      <c r="F285" s="1">
        <v>2.7017607319789998</v>
      </c>
      <c r="G285" s="35">
        <f t="shared" si="3"/>
        <v>-4.0974687856839997</v>
      </c>
    </row>
    <row r="286" spans="2:7" ht="9.75" customHeight="1">
      <c r="B286" s="2">
        <v>83.00277777777778</v>
      </c>
      <c r="C286" s="1">
        <v>3.0366666666670001</v>
      </c>
      <c r="D286" s="3">
        <v>-4.0024844715099999</v>
      </c>
      <c r="E286" s="5">
        <v>0.53058855669500005</v>
      </c>
      <c r="F286" s="1">
        <v>2.6381598394219998</v>
      </c>
      <c r="G286" s="35">
        <f t="shared" si="3"/>
        <v>-3.4718959148149997</v>
      </c>
    </row>
    <row r="287" spans="2:7" ht="9.75" customHeight="1">
      <c r="B287" s="2">
        <v>83.042361111111106</v>
      </c>
      <c r="C287" s="1">
        <v>3.04</v>
      </c>
      <c r="D287" s="3">
        <v>-2.9715929595100001</v>
      </c>
      <c r="E287" s="5">
        <v>0.846997152212</v>
      </c>
      <c r="F287" s="1">
        <v>2.7554417479379998</v>
      </c>
      <c r="G287" s="35">
        <f t="shared" si="3"/>
        <v>-2.1245958072980002</v>
      </c>
    </row>
    <row r="288" spans="2:7" ht="9.75" customHeight="1">
      <c r="B288" s="2">
        <v>83.043055555555554</v>
      </c>
      <c r="C288" s="1">
        <v>3</v>
      </c>
      <c r="D288" s="3">
        <v>-2.9405212239599998</v>
      </c>
      <c r="E288" s="5">
        <v>1.006046151466</v>
      </c>
      <c r="F288" s="1">
        <v>2.6496933535120002</v>
      </c>
      <c r="G288" s="35">
        <f t="shared" si="3"/>
        <v>-1.9344750724939999</v>
      </c>
    </row>
    <row r="289" spans="2:7" ht="9.75" customHeight="1">
      <c r="B289" s="2">
        <v>83.043750000000003</v>
      </c>
      <c r="C289" s="1">
        <v>3.06</v>
      </c>
      <c r="D289" s="3">
        <v>-3.3487072092200001</v>
      </c>
      <c r="E289" s="5">
        <v>0.63684024674399997</v>
      </c>
      <c r="F289" s="1">
        <v>2.9472463739619998</v>
      </c>
      <c r="G289" s="35">
        <f t="shared" si="3"/>
        <v>-2.7118669624759999</v>
      </c>
    </row>
    <row r="290" spans="2:7" ht="9.75" customHeight="1">
      <c r="B290" s="2">
        <v>83.044444444444437</v>
      </c>
      <c r="C290" s="1">
        <v>2.99</v>
      </c>
      <c r="D290" s="3">
        <v>-2.3065513818799999</v>
      </c>
      <c r="E290" s="5">
        <v>0.59273354113300003</v>
      </c>
      <c r="F290" s="1">
        <v>2.7255688117229999</v>
      </c>
      <c r="G290" s="35">
        <f t="shared" si="3"/>
        <v>-1.7138178407469997</v>
      </c>
    </row>
    <row r="291" spans="2:7" ht="9.75" customHeight="1">
      <c r="B291" s="2">
        <v>83.084027777777777</v>
      </c>
      <c r="C291" s="1">
        <v>3.2133333333329999</v>
      </c>
      <c r="D291" s="3">
        <v>-1.4684160129299999</v>
      </c>
      <c r="E291" s="5">
        <v>0.58096528734200004</v>
      </c>
      <c r="F291" s="1">
        <v>2.685785449006</v>
      </c>
      <c r="G291" s="35">
        <f t="shared" si="3"/>
        <v>-0.88745072558799987</v>
      </c>
    </row>
    <row r="292" spans="2:7" ht="9.75" customHeight="1">
      <c r="B292" s="2">
        <v>83.084722222222226</v>
      </c>
      <c r="C292" s="1">
        <v>3.94</v>
      </c>
      <c r="D292" s="3">
        <v>-1.1645184341799999</v>
      </c>
      <c r="E292" s="5">
        <v>0.68360607282300001</v>
      </c>
      <c r="F292" s="1">
        <v>2.7463475752300002</v>
      </c>
      <c r="G292" s="35">
        <f t="shared" si="3"/>
        <v>-0.48091236135699988</v>
      </c>
    </row>
    <row r="293" spans="2:7" ht="9.75" customHeight="1">
      <c r="B293" s="2">
        <v>83.08541666666666</v>
      </c>
      <c r="C293" s="1">
        <v>4.4866666666670003</v>
      </c>
      <c r="D293" s="3">
        <v>-0.30695855894000001</v>
      </c>
      <c r="E293" s="5">
        <v>0.24537697242600001</v>
      </c>
      <c r="F293" s="1">
        <v>2.9736150272100002</v>
      </c>
      <c r="G293" s="35">
        <f t="shared" si="3"/>
        <v>-6.1581586514000003E-2</v>
      </c>
    </row>
    <row r="294" spans="2:7" ht="9.75" customHeight="1">
      <c r="B294" s="2">
        <v>83.086111111111109</v>
      </c>
      <c r="C294" s="1">
        <v>5.166666666667</v>
      </c>
      <c r="D294" s="3">
        <v>6.1595320699999997E-2</v>
      </c>
      <c r="E294" s="5">
        <v>0.49022976425600001</v>
      </c>
      <c r="F294" s="1">
        <v>3.0004198920720002</v>
      </c>
      <c r="G294" s="35">
        <f t="shared" si="3"/>
        <v>0.55182508495600002</v>
      </c>
    </row>
    <row r="295" spans="2:7" ht="9.75" customHeight="1">
      <c r="B295" s="2">
        <v>83.125694444444449</v>
      </c>
      <c r="C295" s="1">
        <v>5.81</v>
      </c>
      <c r="D295" s="3">
        <v>0.60554776480000005</v>
      </c>
      <c r="E295" s="5">
        <v>0.21212232709199999</v>
      </c>
      <c r="F295" s="1">
        <v>2.756920868655</v>
      </c>
      <c r="G295" s="35">
        <f t="shared" si="3"/>
        <v>0.81767009189200002</v>
      </c>
    </row>
    <row r="296" spans="2:7" ht="9.75" customHeight="1">
      <c r="B296" s="2">
        <v>83.126388888888883</v>
      </c>
      <c r="C296" s="1">
        <v>6.02</v>
      </c>
      <c r="D296" s="3">
        <v>0.58286759099999996</v>
      </c>
      <c r="E296" s="5">
        <v>-8.2332096928000004E-2</v>
      </c>
      <c r="F296" s="1">
        <v>2.8584410398059998</v>
      </c>
      <c r="G296" s="35">
        <f t="shared" si="3"/>
        <v>0.50053549407199993</v>
      </c>
    </row>
    <row r="297" spans="2:7" ht="9.75" customHeight="1">
      <c r="B297" s="2">
        <v>83.127083333333331</v>
      </c>
      <c r="C297" s="1">
        <v>5.7966666666669999</v>
      </c>
      <c r="D297" s="3">
        <v>-0.26073732282000001</v>
      </c>
      <c r="E297" s="5">
        <v>3.8477632099999999E-2</v>
      </c>
      <c r="F297" s="1">
        <v>2.545451738913</v>
      </c>
      <c r="G297" s="35">
        <f t="shared" si="3"/>
        <v>-0.22225969072000001</v>
      </c>
    </row>
    <row r="298" spans="2:7" ht="9.75" customHeight="1">
      <c r="B298" s="2">
        <v>83.12777777777778</v>
      </c>
      <c r="C298" s="1">
        <v>5.72</v>
      </c>
      <c r="D298" s="3">
        <v>-3.9919725359999998E-2</v>
      </c>
      <c r="E298" s="5">
        <v>2.2460328134E-2</v>
      </c>
      <c r="F298" s="1">
        <v>2.227538247135</v>
      </c>
      <c r="G298" s="35">
        <f t="shared" si="3"/>
        <v>-1.7459397225999998E-2</v>
      </c>
    </row>
    <row r="299" spans="2:7" ht="9.75" customHeight="1">
      <c r="B299" s="2">
        <v>83.167361111111106</v>
      </c>
      <c r="C299" s="1">
        <v>5.3633333333330002</v>
      </c>
      <c r="D299" s="3">
        <v>-0.27851682103999997</v>
      </c>
      <c r="E299" s="5">
        <v>0.186797703107</v>
      </c>
      <c r="F299" s="1">
        <v>2.3590510613119999</v>
      </c>
      <c r="G299" s="35">
        <f t="shared" si="3"/>
        <v>-9.1719117932999972E-2</v>
      </c>
    </row>
    <row r="300" spans="2:7" ht="9.75" customHeight="1">
      <c r="B300" s="2">
        <v>83.168055555555554</v>
      </c>
      <c r="C300" s="1">
        <v>5.2433333333330001</v>
      </c>
      <c r="D300" s="3">
        <v>9.9469926560000005E-2</v>
      </c>
      <c r="E300" s="5">
        <v>0.16997457161099999</v>
      </c>
      <c r="F300" s="1">
        <v>2.4960601336449999</v>
      </c>
      <c r="G300" s="35">
        <f t="shared" si="3"/>
        <v>0.26944449817100002</v>
      </c>
    </row>
    <row r="301" spans="2:7" ht="9.75" customHeight="1">
      <c r="B301" s="2">
        <v>83.168750000000003</v>
      </c>
      <c r="C301" s="1">
        <v>5.3066666666669997</v>
      </c>
      <c r="D301" s="3">
        <v>0.49391850629</v>
      </c>
      <c r="E301" s="5">
        <v>0.16319860934700001</v>
      </c>
      <c r="F301" s="1">
        <v>2.5226562945679998</v>
      </c>
      <c r="G301" s="35">
        <f t="shared" si="3"/>
        <v>0.65711711563700004</v>
      </c>
    </row>
    <row r="302" spans="2:7" ht="9.75" customHeight="1">
      <c r="B302" s="2">
        <v>83.169444444444437</v>
      </c>
      <c r="C302" s="1">
        <v>5.28</v>
      </c>
      <c r="D302" s="3">
        <v>0.66227690095000002</v>
      </c>
      <c r="E302" s="5">
        <v>0.24839520492700001</v>
      </c>
      <c r="F302" s="1">
        <v>2.4315943888190001</v>
      </c>
      <c r="G302" s="35">
        <f t="shared" si="3"/>
        <v>0.91067210587699998</v>
      </c>
    </row>
    <row r="303" spans="2:7" ht="9.75" customHeight="1">
      <c r="B303" s="2">
        <v>83.209027777777777</v>
      </c>
      <c r="C303" s="1">
        <v>5.2766666666670003</v>
      </c>
      <c r="D303" s="3">
        <v>1.3849661424599999</v>
      </c>
      <c r="E303" s="5">
        <v>0.18211672289899999</v>
      </c>
      <c r="F303" s="1">
        <v>2.4185731112650002</v>
      </c>
      <c r="G303" s="35">
        <f t="shared" si="3"/>
        <v>1.5670828653589999</v>
      </c>
    </row>
    <row r="304" spans="2:7" ht="9.75" customHeight="1">
      <c r="B304" s="2">
        <v>83.209722222222226</v>
      </c>
      <c r="C304" s="1">
        <v>5.5233333333330004</v>
      </c>
      <c r="D304" s="3">
        <v>1.609763552</v>
      </c>
      <c r="E304" s="5">
        <v>0.47561864430299999</v>
      </c>
      <c r="F304" s="1">
        <v>2.3588927396480002</v>
      </c>
      <c r="G304" s="35">
        <f t="shared" si="3"/>
        <v>2.0853821963030001</v>
      </c>
    </row>
    <row r="305" spans="2:7" ht="9.75" customHeight="1">
      <c r="B305" s="2">
        <v>83.21041666666666</v>
      </c>
      <c r="C305" s="1">
        <v>5.5333333333330001</v>
      </c>
      <c r="D305" s="3">
        <v>1.7269740976600001</v>
      </c>
      <c r="E305" s="5">
        <v>0.413976635303</v>
      </c>
      <c r="F305" s="1">
        <v>2.308879442027</v>
      </c>
      <c r="G305" s="35">
        <f t="shared" si="3"/>
        <v>2.1409507329630002</v>
      </c>
    </row>
    <row r="306" spans="2:7" ht="9.75" customHeight="1">
      <c r="B306" s="2">
        <v>83.211111111111109</v>
      </c>
      <c r="C306" s="1">
        <v>5.5066666666669999</v>
      </c>
      <c r="D306" s="3">
        <v>1.6079187665800001</v>
      </c>
      <c r="E306" s="5">
        <v>3.4685887970000003E-2</v>
      </c>
      <c r="F306" s="1">
        <v>2.2034864214250001</v>
      </c>
      <c r="G306" s="35">
        <f t="shared" si="3"/>
        <v>1.6426046545500002</v>
      </c>
    </row>
    <row r="307" spans="2:7" ht="9.75" customHeight="1">
      <c r="B307" s="2">
        <v>83.250694444444449</v>
      </c>
      <c r="C307" s="1">
        <v>5.52</v>
      </c>
      <c r="D307" s="3">
        <v>2.0854583094099999</v>
      </c>
      <c r="E307" s="5">
        <v>-0.230292624168</v>
      </c>
      <c r="F307" s="1">
        <v>2.030526616075</v>
      </c>
      <c r="G307" s="35">
        <f t="shared" si="3"/>
        <v>1.855165685242</v>
      </c>
    </row>
    <row r="308" spans="2:7" ht="9.75" customHeight="1">
      <c r="B308" s="2">
        <v>83.251388888888883</v>
      </c>
      <c r="C308" s="1">
        <v>5.5</v>
      </c>
      <c r="D308" s="3">
        <v>2.3801222799000001</v>
      </c>
      <c r="E308" s="5">
        <v>-0.21678052784400001</v>
      </c>
      <c r="F308" s="1">
        <v>1.879343804988</v>
      </c>
      <c r="G308" s="35">
        <f t="shared" si="3"/>
        <v>2.1633417520560001</v>
      </c>
    </row>
    <row r="309" spans="2:7" ht="9.75" customHeight="1">
      <c r="B309" s="2">
        <v>83.252083333333331</v>
      </c>
      <c r="C309" s="1">
        <v>5.5333333333330001</v>
      </c>
      <c r="D309" s="3">
        <v>2.8140097474900001</v>
      </c>
      <c r="E309" s="5">
        <v>-0.33241379087299999</v>
      </c>
      <c r="F309" s="1">
        <v>1.752345284562</v>
      </c>
      <c r="G309" s="35">
        <f t="shared" si="3"/>
        <v>2.4815959566170003</v>
      </c>
    </row>
    <row r="310" spans="2:7" ht="9.75" customHeight="1">
      <c r="B310" s="2">
        <v>83.25277777777778</v>
      </c>
      <c r="C310" s="1">
        <v>4.8600000000000003</v>
      </c>
      <c r="D310" s="3">
        <v>3.0578574865700001</v>
      </c>
      <c r="E310" s="5">
        <v>-0.73059266757399999</v>
      </c>
      <c r="F310" s="1">
        <v>1.7139509876700001</v>
      </c>
      <c r="G310" s="35">
        <f t="shared" si="3"/>
        <v>2.3272648189960004</v>
      </c>
    </row>
    <row r="311" spans="2:7" ht="9.75" customHeight="1">
      <c r="B311" s="2">
        <v>83.292361111111106</v>
      </c>
      <c r="C311" s="1">
        <v>4.7333333333330003</v>
      </c>
      <c r="D311" s="3">
        <v>3.0954824405900001</v>
      </c>
      <c r="E311" s="5">
        <v>-0.34061103215799998</v>
      </c>
      <c r="F311" s="1">
        <v>1.500752200223</v>
      </c>
      <c r="G311" s="35">
        <f t="shared" si="3"/>
        <v>2.7548714084320003</v>
      </c>
    </row>
    <row r="312" spans="2:7" ht="9.75" customHeight="1">
      <c r="B312" s="2">
        <v>83.293055555555554</v>
      </c>
      <c r="C312" s="1">
        <v>4.7466666666670001</v>
      </c>
      <c r="D312" s="3">
        <v>3.5806014711800001</v>
      </c>
      <c r="E312" s="5">
        <v>-0.15737140201200001</v>
      </c>
      <c r="F312" s="1">
        <v>1.5910817334359999</v>
      </c>
      <c r="G312" s="35">
        <f t="shared" si="3"/>
        <v>3.423230069168</v>
      </c>
    </row>
    <row r="313" spans="2:7" ht="9.75" customHeight="1">
      <c r="B313" s="2">
        <v>83.293750000000003</v>
      </c>
      <c r="C313" s="1">
        <v>5.0933333333329998</v>
      </c>
      <c r="D313" s="3">
        <v>2.7661351912100001</v>
      </c>
      <c r="E313" s="5">
        <v>-0.45511390999000001</v>
      </c>
      <c r="F313" s="1">
        <v>1.7567196699509999</v>
      </c>
      <c r="G313" s="35">
        <f t="shared" si="3"/>
        <v>2.3110212812199999</v>
      </c>
    </row>
    <row r="314" spans="2:7" ht="9.75" customHeight="1">
      <c r="B314" s="2">
        <v>83.294444444444437</v>
      </c>
      <c r="C314" s="1">
        <v>5.3066666666669997</v>
      </c>
      <c r="D314" s="3">
        <v>2.49755089727</v>
      </c>
      <c r="E314" s="5">
        <v>-0.172591119653</v>
      </c>
      <c r="F314" s="1">
        <v>1.7286022592570001</v>
      </c>
      <c r="G314" s="35">
        <f t="shared" si="3"/>
        <v>2.3249597776169999</v>
      </c>
    </row>
    <row r="315" spans="2:7" ht="9.75" customHeight="1">
      <c r="B315" s="2">
        <v>83.334027777777777</v>
      </c>
      <c r="C315" s="1">
        <v>5.68</v>
      </c>
      <c r="D315" s="3">
        <v>3.2905409971699999</v>
      </c>
      <c r="E315" s="5">
        <v>-0.32348157114499998</v>
      </c>
      <c r="F315" s="1">
        <v>1.897267726985</v>
      </c>
      <c r="G315" s="35">
        <f t="shared" si="3"/>
        <v>2.9670594260250001</v>
      </c>
    </row>
    <row r="316" spans="2:7" ht="9.75" customHeight="1">
      <c r="B316" s="2">
        <v>83.334722222222226</v>
      </c>
      <c r="C316" s="1">
        <v>6.2733333333330004</v>
      </c>
      <c r="D316" s="3">
        <v>3.8905361968699999</v>
      </c>
      <c r="E316" s="5">
        <v>1.5826997174000001E-2</v>
      </c>
      <c r="F316" s="1">
        <v>2.2418274938990002</v>
      </c>
      <c r="G316" s="35">
        <f t="shared" si="3"/>
        <v>3.9063631940439998</v>
      </c>
    </row>
    <row r="317" spans="2:7" ht="9.75" customHeight="1">
      <c r="B317" s="2">
        <v>83.33541666666666</v>
      </c>
      <c r="C317" s="1">
        <v>6.52</v>
      </c>
      <c r="D317" s="3">
        <v>3.8625324945599999</v>
      </c>
      <c r="E317" s="5">
        <v>-0.33450983216500002</v>
      </c>
      <c r="F317" s="1">
        <v>2.2949096347950002</v>
      </c>
      <c r="G317" s="35">
        <f t="shared" si="3"/>
        <v>3.5280226623949997</v>
      </c>
    </row>
    <row r="318" spans="2:7" ht="9.75" customHeight="1">
      <c r="B318" s="2">
        <v>83.336111111111109</v>
      </c>
      <c r="C318" s="1">
        <v>6.4733333333329997</v>
      </c>
      <c r="D318" s="3">
        <v>3.8073666034400002</v>
      </c>
      <c r="E318" s="5">
        <v>-0.21761315630600001</v>
      </c>
      <c r="F318" s="1">
        <v>2.2752328581999999</v>
      </c>
      <c r="G318" s="35">
        <f t="shared" si="3"/>
        <v>3.589753447134</v>
      </c>
    </row>
    <row r="319" spans="2:7" ht="9.75" customHeight="1">
      <c r="B319" s="2">
        <v>83.375694444444449</v>
      </c>
      <c r="C319" s="1">
        <v>5.5933333333329998</v>
      </c>
      <c r="D319" s="3">
        <v>2.4790208162599998</v>
      </c>
      <c r="E319" s="5">
        <v>-1.2822206170949999</v>
      </c>
      <c r="F319" s="1">
        <v>2.1298886473569998</v>
      </c>
      <c r="G319" s="35">
        <f t="shared" si="3"/>
        <v>1.1968001991649999</v>
      </c>
    </row>
    <row r="320" spans="2:7" ht="9.75" customHeight="1">
      <c r="B320" s="2">
        <v>83.376388888888883</v>
      </c>
      <c r="C320" s="1">
        <v>4.3266666666670002</v>
      </c>
      <c r="D320" s="3">
        <v>1.9803051029600001</v>
      </c>
      <c r="E320" s="5">
        <v>-1.064305364982</v>
      </c>
      <c r="F320" s="1">
        <v>2.1049572127510001</v>
      </c>
      <c r="G320" s="35">
        <f t="shared" ref="G320:G326" si="4">D320+E320</f>
        <v>0.91599973797800005</v>
      </c>
    </row>
    <row r="321" spans="1:7" ht="9.75" customHeight="1">
      <c r="B321" s="2">
        <v>83.377083333333331</v>
      </c>
      <c r="C321" s="1">
        <v>3.4966666666670001</v>
      </c>
      <c r="D321" s="3">
        <v>-0.22750951092999999</v>
      </c>
      <c r="E321" s="5">
        <v>-0.91915081610899996</v>
      </c>
      <c r="F321" s="1">
        <v>1.975596650398</v>
      </c>
      <c r="G321" s="35">
        <f t="shared" si="4"/>
        <v>-1.1466603270389999</v>
      </c>
    </row>
    <row r="322" spans="1:7" ht="9.75" customHeight="1">
      <c r="B322" s="2">
        <v>83.37777777777778</v>
      </c>
      <c r="C322" s="1">
        <v>2.1333333333329998</v>
      </c>
      <c r="D322" s="3">
        <v>-1.28385680323</v>
      </c>
      <c r="E322" s="5">
        <v>-2.2986459368209999</v>
      </c>
      <c r="F322" s="1">
        <v>1.545374390184</v>
      </c>
      <c r="G322" s="35">
        <f t="shared" si="4"/>
        <v>-3.5825027400509999</v>
      </c>
    </row>
    <row r="323" spans="1:7" ht="9.75" customHeight="1">
      <c r="B323" s="2">
        <v>83.417361111111106</v>
      </c>
      <c r="C323" s="1">
        <v>1.7333333333330001</v>
      </c>
      <c r="D323" s="3">
        <v>-1.1834457647000001</v>
      </c>
      <c r="E323" s="5">
        <v>-5.7871818714000003E-2</v>
      </c>
      <c r="F323" s="1">
        <v>1.6269339330579999</v>
      </c>
      <c r="G323" s="35">
        <f t="shared" si="4"/>
        <v>-1.241317583414</v>
      </c>
    </row>
    <row r="324" spans="1:7" ht="9.75" customHeight="1">
      <c r="B324" s="2">
        <v>83.418055555555554</v>
      </c>
      <c r="C324" s="1">
        <v>1.75</v>
      </c>
      <c r="D324" s="3">
        <v>-0.15596188419000001</v>
      </c>
      <c r="E324" s="5">
        <v>0.22536640397499999</v>
      </c>
      <c r="F324" s="1">
        <v>1.87291626308</v>
      </c>
      <c r="G324" s="35">
        <f t="shared" si="4"/>
        <v>6.940451978499998E-2</v>
      </c>
    </row>
    <row r="325" spans="1:7" ht="9.75" customHeight="1">
      <c r="B325" s="2">
        <v>83.418750000000003</v>
      </c>
      <c r="C325" s="1">
        <v>1.74</v>
      </c>
      <c r="D325" s="3">
        <v>-0.88324977990999998</v>
      </c>
      <c r="E325" s="5">
        <v>0.37518200130099999</v>
      </c>
      <c r="F325" s="1">
        <v>1.829975717143</v>
      </c>
      <c r="G325" s="35">
        <f t="shared" si="4"/>
        <v>-0.50806777860899999</v>
      </c>
    </row>
    <row r="326" spans="1:7" ht="9.75" customHeight="1">
      <c r="B326" s="2">
        <v>83.419444444444437</v>
      </c>
      <c r="C326" s="1">
        <v>1.4478021978019999</v>
      </c>
      <c r="D326" s="3">
        <v>-0.73277220127999998</v>
      </c>
      <c r="E326" s="5">
        <v>-8.2849759107000001E-2</v>
      </c>
      <c r="F326" s="1">
        <v>1.833436860121</v>
      </c>
      <c r="G326" s="35">
        <f t="shared" si="4"/>
        <v>-0.81562196038699997</v>
      </c>
    </row>
    <row r="330" spans="1:7" ht="9.75" customHeight="1">
      <c r="A330" s="1" t="s">
        <v>709</v>
      </c>
    </row>
    <row r="331" spans="1:7" ht="9.75" customHeight="1">
      <c r="A331" s="1" t="s">
        <v>788</v>
      </c>
    </row>
    <row r="332" spans="1:7" ht="9.75" customHeight="1">
      <c r="A332" s="1" t="s">
        <v>709</v>
      </c>
    </row>
    <row r="335" spans="1:7" ht="9.75" customHeight="1">
      <c r="A335" s="1" t="s">
        <v>1188</v>
      </c>
    </row>
    <row r="338" spans="1:4" ht="9.75" customHeight="1">
      <c r="A338" s="1" t="s">
        <v>1189</v>
      </c>
    </row>
    <row r="339" spans="1:4" ht="9.75" customHeight="1">
      <c r="A339" s="1" t="s">
        <v>1190</v>
      </c>
    </row>
    <row r="341" spans="1:4" ht="9.75" customHeight="1">
      <c r="B341" s="1" t="s">
        <v>716</v>
      </c>
      <c r="C341" s="1" t="s">
        <v>721</v>
      </c>
      <c r="D341" s="1" t="s">
        <v>722</v>
      </c>
    </row>
    <row r="343" spans="1:4" ht="9.75" customHeight="1">
      <c r="B343" s="2">
        <v>81.292361111111106</v>
      </c>
      <c r="C343" s="1">
        <v>3.6872907339499998</v>
      </c>
      <c r="D343" s="1">
        <v>4.2214987330799998</v>
      </c>
    </row>
    <row r="344" spans="1:4" ht="9.75" customHeight="1">
      <c r="B344" s="2">
        <v>81.293055555555554</v>
      </c>
      <c r="C344" s="1">
        <v>7.4984473217799996</v>
      </c>
      <c r="D344" s="1">
        <v>7.9930978071399998</v>
      </c>
    </row>
    <row r="345" spans="1:4" ht="9.75" customHeight="1">
      <c r="B345" s="2">
        <v>81.293750000000003</v>
      </c>
      <c r="C345" s="1">
        <v>7.5183788205699997</v>
      </c>
      <c r="D345" s="1">
        <v>7.7586489349500001</v>
      </c>
    </row>
    <row r="346" spans="1:4" ht="9.75" customHeight="1">
      <c r="B346" s="2">
        <v>81.294444444444437</v>
      </c>
      <c r="C346" s="1">
        <v>5.8485188437</v>
      </c>
      <c r="D346" s="1">
        <v>5.8071741612999999</v>
      </c>
    </row>
    <row r="347" spans="1:4" ht="9.75" customHeight="1">
      <c r="B347" s="2">
        <v>81.334027777777777</v>
      </c>
      <c r="C347" s="1">
        <v>5.5032715984099996</v>
      </c>
      <c r="D347" s="1">
        <v>5.2080464796500001</v>
      </c>
    </row>
    <row r="348" spans="1:4" ht="9.75" customHeight="1">
      <c r="B348" s="2">
        <v>81.334722222222226</v>
      </c>
      <c r="C348" s="1">
        <v>2.0612646060199999</v>
      </c>
      <c r="D348" s="1">
        <v>2.2085059620899998</v>
      </c>
    </row>
    <row r="349" spans="1:4" ht="9.75" customHeight="1">
      <c r="B349" s="2">
        <v>81.33541666666666</v>
      </c>
      <c r="C349" s="1">
        <v>2.0353810370100001</v>
      </c>
      <c r="D349" s="1">
        <v>1.9001631919799999</v>
      </c>
    </row>
    <row r="350" spans="1:4" ht="9.75" customHeight="1">
      <c r="B350" s="2">
        <v>81.336111111111109</v>
      </c>
      <c r="C350" s="1">
        <v>2.50743548219</v>
      </c>
      <c r="D350" s="1">
        <v>2.4451095864200001</v>
      </c>
    </row>
    <row r="351" spans="1:4" ht="9.75" customHeight="1">
      <c r="B351" s="2">
        <v>81.375694444444449</v>
      </c>
      <c r="C351" s="1">
        <v>1.6437860242</v>
      </c>
      <c r="D351" s="1">
        <v>1.80888000764</v>
      </c>
    </row>
    <row r="352" spans="1:4" ht="9.75" customHeight="1">
      <c r="B352" s="2">
        <v>81.376388888888883</v>
      </c>
      <c r="C352" s="1">
        <v>1.7641785646399999</v>
      </c>
      <c r="D352" s="1">
        <v>1.8693236912</v>
      </c>
    </row>
    <row r="353" spans="2:4" ht="9.75" customHeight="1">
      <c r="B353" s="2">
        <v>81.377083333333331</v>
      </c>
      <c r="C353" s="1">
        <v>1.5011041325600001</v>
      </c>
      <c r="D353" s="1">
        <v>1.3902504548900001</v>
      </c>
    </row>
    <row r="354" spans="2:4" ht="9.75" customHeight="1">
      <c r="B354" s="2">
        <v>81.37777777777778</v>
      </c>
      <c r="C354" s="1">
        <v>1.0697521588500001</v>
      </c>
      <c r="D354" s="1">
        <v>0.77606955363999997</v>
      </c>
    </row>
    <row r="355" spans="2:4" ht="9.75" customHeight="1">
      <c r="B355" s="2">
        <v>81.417361111111106</v>
      </c>
      <c r="C355" s="1">
        <v>1.01898464224</v>
      </c>
      <c r="D355" s="1">
        <v>3.0636668300000002E-3</v>
      </c>
    </row>
    <row r="356" spans="2:4" ht="9.75" customHeight="1">
      <c r="B356" s="2">
        <v>81.418055555555554</v>
      </c>
      <c r="C356" s="1">
        <v>1.3738260089200001</v>
      </c>
      <c r="D356" s="1">
        <v>1.29210667635</v>
      </c>
    </row>
    <row r="357" spans="2:4" ht="9.75" customHeight="1">
      <c r="B357" s="2">
        <v>81.418750000000003</v>
      </c>
      <c r="C357" s="1">
        <v>1.3196558628599999</v>
      </c>
      <c r="D357" s="1">
        <v>1.5436729918900001</v>
      </c>
    </row>
    <row r="358" spans="2:4" ht="9.75" customHeight="1">
      <c r="B358" s="2">
        <v>81.419444444444437</v>
      </c>
      <c r="C358" s="1">
        <v>0.93509321872999995</v>
      </c>
      <c r="D358" s="1">
        <v>1.2824970088900001</v>
      </c>
    </row>
    <row r="359" spans="2:4" ht="9.75" customHeight="1">
      <c r="B359" s="2">
        <v>81.459027777777777</v>
      </c>
      <c r="C359" s="1">
        <v>0.72154103691000004</v>
      </c>
      <c r="D359" s="1">
        <v>1.75886355501</v>
      </c>
    </row>
    <row r="360" spans="2:4" ht="9.75" customHeight="1">
      <c r="B360" s="2">
        <v>81.459722222222226</v>
      </c>
      <c r="C360" s="1">
        <v>0.63642177445000003</v>
      </c>
      <c r="D360" s="1">
        <v>0.78739787003999995</v>
      </c>
    </row>
    <row r="361" spans="2:4" ht="9.75" customHeight="1">
      <c r="B361" s="2">
        <v>81.46041666666666</v>
      </c>
      <c r="C361" s="1">
        <v>1.07384955008</v>
      </c>
      <c r="D361" s="1">
        <v>1.05867620971</v>
      </c>
    </row>
    <row r="362" spans="2:4" ht="9.75" customHeight="1">
      <c r="B362" s="2">
        <v>81.461111111111109</v>
      </c>
      <c r="C362" s="1">
        <v>1.7938614851800001</v>
      </c>
      <c r="D362" s="1">
        <v>1.6388363448100001</v>
      </c>
    </row>
    <row r="363" spans="2:4" ht="9.75" customHeight="1">
      <c r="B363" s="2">
        <v>81.500694444444449</v>
      </c>
      <c r="C363" s="1">
        <v>2.3297589699699999</v>
      </c>
      <c r="D363" s="1">
        <v>1.9324242973400001</v>
      </c>
    </row>
    <row r="364" spans="2:4" ht="9.75" customHeight="1">
      <c r="B364" s="2">
        <v>81.501388888888883</v>
      </c>
      <c r="C364" s="1">
        <v>2.9192161388</v>
      </c>
      <c r="D364" s="1">
        <v>2.5464074696000001</v>
      </c>
    </row>
    <row r="365" spans="2:4" ht="9.75" customHeight="1">
      <c r="B365" s="2">
        <v>81.502083333333331</v>
      </c>
      <c r="C365" s="1">
        <v>3.2771774813599999</v>
      </c>
      <c r="D365" s="1">
        <v>3.0643751418399998</v>
      </c>
    </row>
    <row r="366" spans="2:4" ht="9.75" customHeight="1">
      <c r="B366" s="2">
        <v>81.50277777777778</v>
      </c>
      <c r="C366" s="1">
        <v>3.6888818935800001</v>
      </c>
      <c r="D366" s="1">
        <v>3.8573212288200001</v>
      </c>
    </row>
    <row r="367" spans="2:4" ht="9.75" customHeight="1">
      <c r="B367" s="2">
        <v>81.542361111111106</v>
      </c>
      <c r="C367" s="1">
        <v>3.63085128105</v>
      </c>
      <c r="D367" s="1">
        <v>4.06970862944</v>
      </c>
    </row>
    <row r="368" spans="2:4" ht="9.75" customHeight="1">
      <c r="B368" s="2">
        <v>81.543055555555554</v>
      </c>
      <c r="C368" s="1">
        <v>3.8264690135900001</v>
      </c>
      <c r="D368" s="1">
        <v>4.02333487753</v>
      </c>
    </row>
    <row r="369" spans="2:4" ht="9.75" customHeight="1">
      <c r="B369" s="2">
        <v>81.543750000000003</v>
      </c>
      <c r="C369" s="1">
        <v>3.56818128901</v>
      </c>
      <c r="D369" s="1">
        <v>3.8469673854400002</v>
      </c>
    </row>
    <row r="370" spans="2:4" ht="9.75" customHeight="1">
      <c r="B370" s="2">
        <v>81.544444444444437</v>
      </c>
      <c r="C370" s="1">
        <v>3.2141090772899998</v>
      </c>
      <c r="D370" s="1">
        <v>3.5522280508500002</v>
      </c>
    </row>
    <row r="371" spans="2:4" ht="9.75" customHeight="1">
      <c r="B371" s="2">
        <v>81.584027777777777</v>
      </c>
      <c r="C371" s="1">
        <v>3.1526420480000001</v>
      </c>
      <c r="D371" s="1">
        <v>3.22307445604</v>
      </c>
    </row>
    <row r="372" spans="2:4" ht="9.75" customHeight="1">
      <c r="B372" s="2">
        <v>81.584722222222226</v>
      </c>
      <c r="C372" s="1">
        <v>2.8708752371899999</v>
      </c>
      <c r="D372" s="1">
        <v>3.06498343131</v>
      </c>
    </row>
    <row r="373" spans="2:4" ht="9.75" customHeight="1">
      <c r="B373" s="2">
        <v>81.58541666666666</v>
      </c>
      <c r="C373" s="1">
        <v>2.6620749041399998</v>
      </c>
      <c r="D373" s="1">
        <v>2.7051991098700001</v>
      </c>
    </row>
    <row r="374" spans="2:4" ht="9.75" customHeight="1">
      <c r="B374" s="2">
        <v>81.586111111111109</v>
      </c>
      <c r="C374" s="1">
        <v>2.21438784972</v>
      </c>
      <c r="D374" s="1">
        <v>2.1297445863700002</v>
      </c>
    </row>
    <row r="375" spans="2:4" ht="9.75" customHeight="1">
      <c r="B375" s="2">
        <v>81.625694444444449</v>
      </c>
      <c r="C375" s="1">
        <v>1.8992467983400001</v>
      </c>
      <c r="D375" s="1">
        <v>2.11090759527</v>
      </c>
    </row>
    <row r="376" spans="2:4" ht="9.75" customHeight="1">
      <c r="B376" s="2">
        <v>81.626388888888883</v>
      </c>
      <c r="C376" s="1">
        <v>1.2423093708999999</v>
      </c>
      <c r="D376" s="1">
        <v>1.7878363424299999</v>
      </c>
    </row>
    <row r="377" spans="2:4" ht="9.75" customHeight="1">
      <c r="B377" s="2">
        <v>81.627083333333331</v>
      </c>
      <c r="C377" s="1">
        <v>0.98028720669000002</v>
      </c>
      <c r="D377" s="1">
        <v>1.7215124024899999</v>
      </c>
    </row>
    <row r="378" spans="2:4" ht="9.75" customHeight="1">
      <c r="B378" s="2">
        <v>81.62777777777778</v>
      </c>
      <c r="C378" s="1">
        <v>0.95900888707999998</v>
      </c>
      <c r="D378" s="1">
        <v>1.72181679952</v>
      </c>
    </row>
    <row r="379" spans="2:4" ht="9.75" customHeight="1">
      <c r="B379" s="2">
        <v>81.667361111111106</v>
      </c>
      <c r="C379" s="1">
        <v>1.1524869169900001</v>
      </c>
      <c r="D379" s="1">
        <v>1.79400881825</v>
      </c>
    </row>
    <row r="380" spans="2:4" ht="9.75" customHeight="1">
      <c r="B380" s="2">
        <v>81.668055555555554</v>
      </c>
      <c r="C380" s="1">
        <v>1.14996247633</v>
      </c>
      <c r="D380" s="1">
        <v>1.81620614738</v>
      </c>
    </row>
    <row r="381" spans="2:4" ht="9.75" customHeight="1">
      <c r="B381" s="2">
        <v>81.668750000000003</v>
      </c>
      <c r="C381" s="1">
        <v>1.3645879246599999</v>
      </c>
      <c r="D381" s="1">
        <v>1.6190951474399999</v>
      </c>
    </row>
    <row r="382" spans="2:4" ht="9.75" customHeight="1">
      <c r="B382" s="2">
        <v>81.669444444444437</v>
      </c>
      <c r="C382" s="1">
        <v>1.5227340360199999</v>
      </c>
      <c r="D382" s="1">
        <v>1.78096002044</v>
      </c>
    </row>
    <row r="383" spans="2:4" ht="9.75" customHeight="1">
      <c r="B383" s="2">
        <v>81.709027777777777</v>
      </c>
      <c r="C383" s="1">
        <v>1.5431430160699999</v>
      </c>
      <c r="D383" s="1">
        <v>1.63091784085</v>
      </c>
    </row>
    <row r="384" spans="2:4" ht="9.75" customHeight="1">
      <c r="B384" s="2">
        <v>81.709722222222226</v>
      </c>
      <c r="C384" s="1">
        <v>1.45488231599</v>
      </c>
      <c r="D384" s="1">
        <v>1.5562653742599999</v>
      </c>
    </row>
    <row r="385" spans="2:4" ht="9.75" customHeight="1">
      <c r="B385" s="2">
        <v>81.71041666666666</v>
      </c>
      <c r="C385" s="1">
        <v>1.20348122807</v>
      </c>
      <c r="D385" s="1">
        <v>1.42487245961</v>
      </c>
    </row>
    <row r="386" spans="2:4" ht="9.75" customHeight="1">
      <c r="B386" s="2">
        <v>81.711111111111109</v>
      </c>
      <c r="C386" s="1">
        <v>0.98461232251999997</v>
      </c>
      <c r="D386" s="1">
        <v>1.41540478802</v>
      </c>
    </row>
    <row r="387" spans="2:4" ht="9.75" customHeight="1">
      <c r="B387" s="2">
        <v>81.750694444444449</v>
      </c>
      <c r="C387" s="1">
        <v>0.78938976084000001</v>
      </c>
      <c r="D387" s="1">
        <v>1.3565704096</v>
      </c>
    </row>
    <row r="388" spans="2:4" ht="9.75" customHeight="1">
      <c r="B388" s="2">
        <v>81.751388888888883</v>
      </c>
      <c r="C388" s="1">
        <v>1.2487108729800001</v>
      </c>
      <c r="D388" s="1">
        <v>1.29197226941</v>
      </c>
    </row>
    <row r="389" spans="2:4" ht="9.75" customHeight="1">
      <c r="B389" s="2">
        <v>81.752083333333331</v>
      </c>
      <c r="C389" s="1">
        <v>1.3390286085100001</v>
      </c>
      <c r="D389" s="1">
        <v>1.4243224782999999</v>
      </c>
    </row>
    <row r="390" spans="2:4" ht="9.75" customHeight="1">
      <c r="B390" s="2">
        <v>81.75277777777778</v>
      </c>
      <c r="C390" s="1">
        <v>1.37554967502</v>
      </c>
      <c r="D390" s="1">
        <v>1.5271280967600001</v>
      </c>
    </row>
    <row r="391" spans="2:4" ht="9.75" customHeight="1">
      <c r="B391" s="2">
        <v>81.792361111111106</v>
      </c>
      <c r="C391" s="1">
        <v>1.4640646041700001</v>
      </c>
      <c r="D391" s="1">
        <v>1.4592530208900001</v>
      </c>
    </row>
    <row r="392" spans="2:4" ht="9.75" customHeight="1">
      <c r="B392" s="2">
        <v>81.793055555555554</v>
      </c>
      <c r="C392" s="1">
        <v>1.23331019681</v>
      </c>
      <c r="D392" s="1">
        <v>1.5793564663299999</v>
      </c>
    </row>
    <row r="393" spans="2:4" ht="9.75" customHeight="1">
      <c r="B393" s="2">
        <v>81.793750000000003</v>
      </c>
      <c r="C393" s="1">
        <v>1.0514883296899999</v>
      </c>
      <c r="D393" s="1">
        <v>1.6092959597900001</v>
      </c>
    </row>
    <row r="394" spans="2:4" ht="9.75" customHeight="1">
      <c r="B394" s="2">
        <v>81.794444444444437</v>
      </c>
      <c r="C394" s="1">
        <v>0.93129676443999998</v>
      </c>
      <c r="D394" s="1">
        <v>1.5528009463300001</v>
      </c>
    </row>
    <row r="395" spans="2:4" ht="9.75" customHeight="1">
      <c r="B395" s="2">
        <v>81.834027777777777</v>
      </c>
      <c r="C395" s="1">
        <v>1.2010065599899999</v>
      </c>
      <c r="D395" s="1">
        <v>1.8612851043900001</v>
      </c>
    </row>
    <row r="396" spans="2:4" ht="9.75" customHeight="1">
      <c r="B396" s="2">
        <v>81.834722222222226</v>
      </c>
      <c r="C396" s="1">
        <v>1.1881156152500001</v>
      </c>
      <c r="D396" s="1">
        <v>1.8825987659200001</v>
      </c>
    </row>
    <row r="397" spans="2:4" ht="9.75" customHeight="1">
      <c r="B397" s="2">
        <v>81.83541666666666</v>
      </c>
      <c r="C397" s="1">
        <v>1.40649294674</v>
      </c>
      <c r="D397" s="1">
        <v>1.7232953952300001</v>
      </c>
    </row>
    <row r="398" spans="2:4" ht="9.75" customHeight="1">
      <c r="B398" s="2">
        <v>81.836111111111109</v>
      </c>
      <c r="C398" s="1">
        <v>1.7557554746699999</v>
      </c>
      <c r="D398" s="1">
        <v>2.0170566096</v>
      </c>
    </row>
    <row r="399" spans="2:4" ht="9.75" customHeight="1">
      <c r="B399" s="2">
        <v>81.875694444444449</v>
      </c>
      <c r="C399" s="1">
        <v>1.60051473867</v>
      </c>
      <c r="D399" s="1">
        <v>1.78892468966</v>
      </c>
    </row>
    <row r="400" spans="2:4" ht="9.75" customHeight="1">
      <c r="B400" s="2">
        <v>81.876388888888883</v>
      </c>
      <c r="C400" s="1">
        <v>1.71799097202</v>
      </c>
      <c r="D400" s="1">
        <v>1.6090568432400001</v>
      </c>
    </row>
    <row r="401" spans="2:4" ht="9.75" customHeight="1">
      <c r="B401" s="2">
        <v>81.877083333333331</v>
      </c>
      <c r="C401" s="1">
        <v>1.8647566611399999</v>
      </c>
      <c r="D401" s="1">
        <v>1.75568212602</v>
      </c>
    </row>
    <row r="402" spans="2:4" ht="9.75" customHeight="1">
      <c r="B402" s="2">
        <v>81.87777777777778</v>
      </c>
      <c r="C402" s="1">
        <v>1.8136858864000001</v>
      </c>
      <c r="D402" s="1">
        <v>1.97319495452</v>
      </c>
    </row>
    <row r="403" spans="2:4" ht="9.75" customHeight="1">
      <c r="B403" s="2">
        <v>81.917361111111106</v>
      </c>
      <c r="C403" s="1">
        <v>2.00596696745</v>
      </c>
      <c r="D403" s="1">
        <v>1.8194569193000001</v>
      </c>
    </row>
    <row r="404" spans="2:4" ht="9.75" customHeight="1">
      <c r="B404" s="2">
        <v>81.918055555555554</v>
      </c>
      <c r="C404" s="1">
        <v>2.12961307519</v>
      </c>
      <c r="D404" s="1">
        <v>2.5220657974399998</v>
      </c>
    </row>
    <row r="405" spans="2:4" ht="9.75" customHeight="1">
      <c r="B405" s="2">
        <v>81.918750000000003</v>
      </c>
      <c r="C405" s="1">
        <v>2.60620054397</v>
      </c>
      <c r="D405" s="1">
        <v>2.7517389319299999</v>
      </c>
    </row>
    <row r="406" spans="2:4" ht="9.75" customHeight="1">
      <c r="B406" s="2">
        <v>81.919444444444437</v>
      </c>
      <c r="C406" s="1">
        <v>3.14166291598</v>
      </c>
      <c r="D406" s="1">
        <v>3.2158106414200001</v>
      </c>
    </row>
    <row r="407" spans="2:4" ht="9.75" customHeight="1">
      <c r="B407" s="2">
        <v>81.959027777777777</v>
      </c>
      <c r="C407" s="1">
        <v>3.3559370307899998</v>
      </c>
      <c r="D407" s="1">
        <v>3.4725895447699999</v>
      </c>
    </row>
    <row r="408" spans="2:4" ht="9.75" customHeight="1">
      <c r="B408" s="2">
        <v>81.959722222222226</v>
      </c>
      <c r="C408" s="1">
        <v>3.2403063373799998</v>
      </c>
      <c r="D408" s="1">
        <v>3.2280378705000001</v>
      </c>
    </row>
    <row r="409" spans="2:4" ht="9.75" customHeight="1">
      <c r="B409" s="2">
        <v>81.96041666666666</v>
      </c>
      <c r="C409" s="1">
        <v>2.93584950766</v>
      </c>
      <c r="D409" s="1">
        <v>2.7778801130100002</v>
      </c>
    </row>
    <row r="410" spans="2:4" ht="9.75" customHeight="1">
      <c r="B410" s="2">
        <v>81.961111111111109</v>
      </c>
      <c r="C410" s="1">
        <v>2.8918934256200002</v>
      </c>
      <c r="D410" s="1">
        <v>2.8354514858900002</v>
      </c>
    </row>
    <row r="411" spans="2:4" ht="9.75" customHeight="1">
      <c r="B411" s="2">
        <v>82.000694444444449</v>
      </c>
      <c r="C411" s="1">
        <v>3.1140811660400001</v>
      </c>
      <c r="D411" s="1">
        <v>3.0018290270699999</v>
      </c>
    </row>
    <row r="412" spans="2:4" ht="9.75" customHeight="1">
      <c r="B412" s="2">
        <v>82.001388888888883</v>
      </c>
      <c r="C412" s="1">
        <v>3.7670424694800002</v>
      </c>
      <c r="D412" s="1">
        <v>3.29112928809</v>
      </c>
    </row>
    <row r="413" spans="2:4" ht="9.75" customHeight="1">
      <c r="B413" s="2">
        <v>82.002083333333331</v>
      </c>
      <c r="C413" s="1">
        <v>4.2501416734499999</v>
      </c>
      <c r="D413" s="1">
        <v>3.9203793108</v>
      </c>
    </row>
    <row r="414" spans="2:4" ht="9.75" customHeight="1">
      <c r="B414" s="2">
        <v>82.00277777777778</v>
      </c>
      <c r="C414" s="1">
        <v>4.2531610020499997</v>
      </c>
      <c r="D414" s="1">
        <v>3.80245888388</v>
      </c>
    </row>
    <row r="415" spans="2:4" ht="9.75" customHeight="1">
      <c r="B415" s="2">
        <v>82.042361111111106</v>
      </c>
      <c r="C415" s="1">
        <v>4.5563181579699998</v>
      </c>
      <c r="D415" s="1">
        <v>3.7737627545199999</v>
      </c>
    </row>
    <row r="416" spans="2:4" ht="9.75" customHeight="1">
      <c r="B416" s="2">
        <v>82.043055555555554</v>
      </c>
      <c r="C416" s="1">
        <v>4.3992646202000003</v>
      </c>
      <c r="D416" s="1">
        <v>3.9680743327800001</v>
      </c>
    </row>
    <row r="417" spans="2:4" ht="9.75" customHeight="1">
      <c r="B417" s="2">
        <v>82.043750000000003</v>
      </c>
      <c r="C417" s="1">
        <v>4.6333987074599996</v>
      </c>
      <c r="D417" s="1">
        <v>4.4475086179499996</v>
      </c>
    </row>
    <row r="418" spans="2:4" ht="9.75" customHeight="1">
      <c r="B418" s="2">
        <v>82.044444444444437</v>
      </c>
      <c r="C418" s="1">
        <v>5.1505449352400001</v>
      </c>
      <c r="D418" s="1">
        <v>4.8366325136099997</v>
      </c>
    </row>
    <row r="419" spans="2:4" ht="9.75" customHeight="1">
      <c r="B419" s="2">
        <v>82.084027777777777</v>
      </c>
      <c r="C419" s="1">
        <v>5.0457806087700003</v>
      </c>
      <c r="D419" s="1">
        <v>4.9129790618099998</v>
      </c>
    </row>
    <row r="420" spans="2:4" ht="9.75" customHeight="1">
      <c r="B420" s="2">
        <v>82.084722222222226</v>
      </c>
      <c r="C420" s="1">
        <v>5.4480054950900003</v>
      </c>
      <c r="D420" s="1">
        <v>5.2843378243899997</v>
      </c>
    </row>
    <row r="421" spans="2:4" ht="9.75" customHeight="1">
      <c r="B421" s="2">
        <v>82.08541666666666</v>
      </c>
      <c r="C421" s="1">
        <v>5.5225379064700002</v>
      </c>
      <c r="D421" s="1">
        <v>5.1493890553600004</v>
      </c>
    </row>
    <row r="422" spans="2:4" ht="9.75" customHeight="1">
      <c r="B422" s="2">
        <v>82.086111111111109</v>
      </c>
      <c r="C422" s="1">
        <v>4.8673628833400002</v>
      </c>
      <c r="D422" s="1">
        <v>4.8865304197499997</v>
      </c>
    </row>
    <row r="423" spans="2:4" ht="9.75" customHeight="1">
      <c r="B423" s="2">
        <v>82.125694444444449</v>
      </c>
      <c r="C423" s="1">
        <v>4.8778321510999998</v>
      </c>
      <c r="D423" s="1">
        <v>4.8073051269900002</v>
      </c>
    </row>
    <row r="424" spans="2:4" ht="9.75" customHeight="1">
      <c r="B424" s="2">
        <v>82.126388888888883</v>
      </c>
      <c r="C424" s="1">
        <v>4.9899297116400003</v>
      </c>
      <c r="D424" s="1">
        <v>4.9610399925399999</v>
      </c>
    </row>
    <row r="425" spans="2:4" ht="9.75" customHeight="1">
      <c r="B425" s="2">
        <v>82.127083333333331</v>
      </c>
      <c r="C425" s="1">
        <v>4.9115885818500002</v>
      </c>
      <c r="D425" s="1">
        <v>5.0666660422199996</v>
      </c>
    </row>
    <row r="426" spans="2:4" ht="9.75" customHeight="1">
      <c r="B426" s="2">
        <v>82.12777777777778</v>
      </c>
      <c r="C426" s="1">
        <v>5.1277869575399997</v>
      </c>
      <c r="D426" s="1">
        <v>4.6283525780200003</v>
      </c>
    </row>
    <row r="427" spans="2:4" ht="9.75" customHeight="1">
      <c r="B427" s="2">
        <v>82.167361111111106</v>
      </c>
      <c r="C427" s="1">
        <v>4.6509249460099999</v>
      </c>
      <c r="D427" s="1">
        <v>3.3329452735</v>
      </c>
    </row>
    <row r="428" spans="2:4" ht="9.75" customHeight="1">
      <c r="B428" s="2">
        <v>82.168055555555554</v>
      </c>
      <c r="C428" s="1">
        <v>4.6413931722399999</v>
      </c>
      <c r="D428" s="1">
        <v>3.5202937046999998</v>
      </c>
    </row>
    <row r="429" spans="2:4" ht="9.75" customHeight="1">
      <c r="B429" s="2">
        <v>82.168750000000003</v>
      </c>
      <c r="C429" s="1">
        <v>3.9127082208399999</v>
      </c>
      <c r="D429" s="1">
        <v>2.8597420753799998</v>
      </c>
    </row>
    <row r="430" spans="2:4" ht="9.75" customHeight="1">
      <c r="B430" s="2">
        <v>82.169444444444437</v>
      </c>
      <c r="C430" s="1">
        <v>3.87083291723</v>
      </c>
      <c r="D430" s="1">
        <v>2.6932981158399998</v>
      </c>
    </row>
    <row r="431" spans="2:4" ht="9.75" customHeight="1">
      <c r="B431" s="2">
        <v>82.209027777777777</v>
      </c>
      <c r="C431" s="1">
        <v>4.2245998716599997</v>
      </c>
      <c r="D431" s="1">
        <v>2.9677633403399999</v>
      </c>
    </row>
    <row r="432" spans="2:4" ht="9.75" customHeight="1">
      <c r="B432" s="2">
        <v>82.209722222222226</v>
      </c>
      <c r="C432" s="1">
        <v>4.0725236179199999</v>
      </c>
      <c r="D432" s="1">
        <v>3.1835962431999998</v>
      </c>
    </row>
    <row r="433" spans="2:4" ht="9.75" customHeight="1">
      <c r="B433" s="2">
        <v>82.21041666666666</v>
      </c>
      <c r="C433" s="1">
        <v>5.1089237127400002</v>
      </c>
      <c r="D433" s="1">
        <v>4.6167868486900003</v>
      </c>
    </row>
    <row r="434" spans="2:4" ht="9.75" customHeight="1">
      <c r="B434" s="2">
        <v>82.211111111111109</v>
      </c>
      <c r="C434" s="1">
        <v>6.0268901114300002</v>
      </c>
      <c r="D434" s="1">
        <v>5.6602005428000002</v>
      </c>
    </row>
    <row r="435" spans="2:4" ht="9.75" customHeight="1">
      <c r="B435" s="2">
        <v>82.250694444444449</v>
      </c>
      <c r="C435" s="1">
        <v>6.5521101689599996</v>
      </c>
      <c r="D435" s="1">
        <v>6.78891280686</v>
      </c>
    </row>
    <row r="436" spans="2:4" ht="9.75" customHeight="1">
      <c r="B436" s="2">
        <v>82.251388888888883</v>
      </c>
      <c r="C436" s="1">
        <v>7.2393142391799996</v>
      </c>
      <c r="D436" s="1">
        <v>8.1061089331399998</v>
      </c>
    </row>
    <row r="437" spans="2:4" ht="9.75" customHeight="1">
      <c r="B437" s="2">
        <v>82.252083333333331</v>
      </c>
      <c r="C437" s="1">
        <v>7.79202108492</v>
      </c>
      <c r="D437" s="1">
        <v>9.0687113812100009</v>
      </c>
    </row>
    <row r="438" spans="2:4" ht="9.75" customHeight="1">
      <c r="B438" s="2">
        <v>82.25277777777778</v>
      </c>
      <c r="C438" s="1">
        <v>8.9194084387700006</v>
      </c>
      <c r="D438" s="1">
        <v>9.9245637851400001</v>
      </c>
    </row>
    <row r="439" spans="2:4" ht="9.75" customHeight="1">
      <c r="B439" s="2">
        <v>82.292361111111106</v>
      </c>
      <c r="C439" s="1">
        <v>10.220916864559999</v>
      </c>
      <c r="D439" s="1">
        <v>11.15632433859</v>
      </c>
    </row>
    <row r="440" spans="2:4" ht="9.75" customHeight="1">
      <c r="B440" s="2">
        <v>82.293055555555554</v>
      </c>
      <c r="C440" s="1">
        <v>10.49710472205</v>
      </c>
      <c r="D440" s="1">
        <v>10.32810056312</v>
      </c>
    </row>
    <row r="441" spans="2:4" ht="9.75" customHeight="1">
      <c r="B441" s="2">
        <v>82.293750000000003</v>
      </c>
      <c r="C441" s="1">
        <v>9.6989695791500008</v>
      </c>
      <c r="D441" s="1">
        <v>9.4617120288399992</v>
      </c>
    </row>
    <row r="442" spans="2:4" ht="9.75" customHeight="1">
      <c r="B442" s="2">
        <v>82.294444444444437</v>
      </c>
      <c r="C442" s="1">
        <v>8.4963436478799998</v>
      </c>
      <c r="D442" s="1">
        <v>7.8681968057800002</v>
      </c>
    </row>
    <row r="443" spans="2:4" ht="9.75" customHeight="1">
      <c r="B443" s="2">
        <v>82.334027777777777</v>
      </c>
      <c r="C443" s="1">
        <v>7.2086218905099999</v>
      </c>
      <c r="D443" s="1">
        <v>6.21094498254</v>
      </c>
    </row>
    <row r="444" spans="2:4" ht="9.75" customHeight="1">
      <c r="B444" s="2">
        <v>82.334722222222226</v>
      </c>
      <c r="C444" s="1">
        <v>5.9894273242100002</v>
      </c>
      <c r="D444" s="1">
        <v>5.3342979022200003</v>
      </c>
    </row>
    <row r="445" spans="2:4" ht="9.75" customHeight="1">
      <c r="B445" s="2">
        <v>82.33541666666666</v>
      </c>
      <c r="C445" s="1">
        <v>5.6465622071899997</v>
      </c>
      <c r="D445" s="1">
        <v>5.3203675527199996</v>
      </c>
    </row>
    <row r="446" spans="2:4" ht="9.75" customHeight="1">
      <c r="B446" s="2">
        <v>82.336111111111109</v>
      </c>
      <c r="C446" s="1">
        <v>5.2048819978200003</v>
      </c>
      <c r="D446" s="1">
        <v>4.8196041733500001</v>
      </c>
    </row>
    <row r="447" spans="2:4" ht="9.75" customHeight="1">
      <c r="B447" s="2">
        <v>82.375694444444449</v>
      </c>
      <c r="C447" s="1">
        <v>5.2090783859999998</v>
      </c>
      <c r="D447" s="1">
        <v>4.63206171706</v>
      </c>
    </row>
    <row r="448" spans="2:4" ht="9.75" customHeight="1">
      <c r="B448" s="2">
        <v>82.376388888888883</v>
      </c>
      <c r="C448" s="1">
        <v>5.8033764738900002</v>
      </c>
      <c r="D448" s="1">
        <v>5.1514283804999996</v>
      </c>
    </row>
    <row r="449" spans="2:4" ht="9.75" customHeight="1">
      <c r="B449" s="2">
        <v>82.377083333333331</v>
      </c>
      <c r="C449" s="1">
        <v>6.3770577882900001</v>
      </c>
      <c r="D449" s="1">
        <v>5.3367449852100002</v>
      </c>
    </row>
    <row r="450" spans="2:4" ht="9.75" customHeight="1">
      <c r="B450" s="2">
        <v>82.37777777777778</v>
      </c>
      <c r="C450" s="1">
        <v>6.4053223442</v>
      </c>
      <c r="D450" s="1">
        <v>5.5915849418899999</v>
      </c>
    </row>
    <row r="451" spans="2:4" ht="9.75" customHeight="1">
      <c r="B451" s="2">
        <v>82.417361111111106</v>
      </c>
      <c r="C451" s="1">
        <v>6.3519097782599996</v>
      </c>
      <c r="D451" s="1">
        <v>5.6759105019899998</v>
      </c>
    </row>
    <row r="452" spans="2:4" ht="9.75" customHeight="1">
      <c r="B452" s="2">
        <v>82.418055555555554</v>
      </c>
      <c r="C452" s="1">
        <v>6.3595629975900003</v>
      </c>
      <c r="D452" s="1">
        <v>6.0378414712800001</v>
      </c>
    </row>
    <row r="453" spans="2:4" ht="9.75" customHeight="1">
      <c r="B453" s="2">
        <v>82.418750000000003</v>
      </c>
      <c r="C453" s="1">
        <v>6.6981496915000003</v>
      </c>
      <c r="D453" s="1">
        <v>6.7264788087899996</v>
      </c>
    </row>
    <row r="454" spans="2:4" ht="9.75" customHeight="1">
      <c r="B454" s="2">
        <v>82.419444444444437</v>
      </c>
      <c r="C454" s="1">
        <v>7.05919923115</v>
      </c>
      <c r="D454" s="1">
        <v>7.3845924075999996</v>
      </c>
    </row>
    <row r="455" spans="2:4" ht="9.75" customHeight="1">
      <c r="B455" s="2">
        <v>82.459027777777777</v>
      </c>
      <c r="C455" s="1">
        <v>7.3892489825199998</v>
      </c>
      <c r="D455" s="1">
        <v>7.96634360927</v>
      </c>
    </row>
    <row r="456" spans="2:4" ht="9.75" customHeight="1">
      <c r="B456" s="2">
        <v>82.459722222222226</v>
      </c>
      <c r="C456" s="1">
        <v>7.6557824888199999</v>
      </c>
      <c r="D456" s="1">
        <v>8.3157686233499994</v>
      </c>
    </row>
    <row r="457" spans="2:4" ht="9.75" customHeight="1">
      <c r="B457" s="2">
        <v>82.46041666666666</v>
      </c>
      <c r="C457" s="1">
        <v>7.9361569615300001</v>
      </c>
      <c r="D457" s="1">
        <v>8.3956811062100005</v>
      </c>
    </row>
    <row r="458" spans="2:4" ht="9.75" customHeight="1">
      <c r="B458" s="2">
        <v>82.461111111111109</v>
      </c>
      <c r="C458" s="1">
        <v>8.2012989767299995</v>
      </c>
      <c r="D458" s="1">
        <v>8.5437011393900004</v>
      </c>
    </row>
    <row r="459" spans="2:4" ht="9.75" customHeight="1">
      <c r="B459" s="2">
        <v>82.500694444444449</v>
      </c>
      <c r="C459" s="1">
        <v>8.2076313190600008</v>
      </c>
      <c r="D459" s="1">
        <v>8.7349314362200001</v>
      </c>
    </row>
    <row r="460" spans="2:4" ht="9.75" customHeight="1">
      <c r="B460" s="2">
        <v>82.501388888888883</v>
      </c>
      <c r="C460" s="1">
        <v>8.5207432557900002</v>
      </c>
      <c r="D460" s="1">
        <v>8.54479157958</v>
      </c>
    </row>
    <row r="461" spans="2:4" ht="9.75" customHeight="1">
      <c r="B461" s="2">
        <v>82.502083333333331</v>
      </c>
      <c r="C461" s="1">
        <v>8.5413794785900006</v>
      </c>
      <c r="D461" s="1">
        <v>8.7943131742199991</v>
      </c>
    </row>
    <row r="462" spans="2:4" ht="9.75" customHeight="1">
      <c r="B462" s="2">
        <v>82.50277777777778</v>
      </c>
      <c r="C462" s="1">
        <v>8.7489536699299997</v>
      </c>
      <c r="D462" s="1">
        <v>8.9843694350100005</v>
      </c>
    </row>
    <row r="463" spans="2:4" ht="9.75" customHeight="1">
      <c r="B463" s="2">
        <v>82.542361111111106</v>
      </c>
      <c r="C463" s="1">
        <v>9.3909923340500008</v>
      </c>
      <c r="D463" s="1">
        <v>9.3994594888999998</v>
      </c>
    </row>
    <row r="464" spans="2:4" ht="9.75" customHeight="1">
      <c r="B464" s="2">
        <v>82.543055555555554</v>
      </c>
      <c r="C464" s="1">
        <v>9.6576908877199994</v>
      </c>
      <c r="D464" s="1">
        <v>8.9729435130099997</v>
      </c>
    </row>
    <row r="465" spans="2:4" ht="9.75" customHeight="1">
      <c r="B465" s="2">
        <v>82.543750000000003</v>
      </c>
      <c r="C465" s="1">
        <v>9.1581169327200005</v>
      </c>
      <c r="D465" s="1">
        <v>8.5437665703099999</v>
      </c>
    </row>
    <row r="466" spans="2:4" ht="9.75" customHeight="1">
      <c r="B466" s="2">
        <v>82.544444444444437</v>
      </c>
      <c r="C466" s="1">
        <v>8.8453675899499995</v>
      </c>
      <c r="D466" s="1">
        <v>8.6669233642400005</v>
      </c>
    </row>
    <row r="467" spans="2:4" ht="9.75" customHeight="1">
      <c r="B467" s="2">
        <v>82.584027777777777</v>
      </c>
      <c r="C467" s="1">
        <v>8.0118117061999996</v>
      </c>
      <c r="D467" s="1">
        <v>8.2336147112900004</v>
      </c>
    </row>
    <row r="468" spans="2:4" ht="9.75" customHeight="1">
      <c r="B468" s="2">
        <v>82.584722222222226</v>
      </c>
      <c r="C468" s="1">
        <v>6.9002761493599998</v>
      </c>
      <c r="D468" s="1">
        <v>7.0474085786999998</v>
      </c>
    </row>
    <row r="469" spans="2:4" ht="9.75" customHeight="1">
      <c r="B469" s="2">
        <v>82.58541666666666</v>
      </c>
      <c r="C469" s="1">
        <v>6.4102198209200001</v>
      </c>
      <c r="D469" s="1">
        <v>6.6010649457000001</v>
      </c>
    </row>
    <row r="470" spans="2:4" ht="9.75" customHeight="1">
      <c r="B470" s="2">
        <v>82.586111111111109</v>
      </c>
      <c r="C470" s="1">
        <v>5.8568591959800003</v>
      </c>
      <c r="D470" s="1">
        <v>5.5920740744600002</v>
      </c>
    </row>
    <row r="471" spans="2:4" ht="9.75" customHeight="1">
      <c r="B471" s="2">
        <v>82.625694444444449</v>
      </c>
      <c r="C471" s="1">
        <v>5.0811096304000003</v>
      </c>
      <c r="D471" s="1">
        <v>4.4568028186399999</v>
      </c>
    </row>
    <row r="472" spans="2:4" ht="9.75" customHeight="1">
      <c r="B472" s="2">
        <v>82.626388888888883</v>
      </c>
      <c r="C472" s="1">
        <v>4.4810889875299997</v>
      </c>
      <c r="D472" s="1">
        <v>4.6701336031</v>
      </c>
    </row>
    <row r="473" spans="2:4" ht="9.75" customHeight="1">
      <c r="B473" s="2">
        <v>82.627083333333331</v>
      </c>
      <c r="C473" s="1">
        <v>4.0963541937499999</v>
      </c>
      <c r="D473" s="1">
        <v>4.2853384989799999</v>
      </c>
    </row>
    <row r="474" spans="2:4" ht="9.75" customHeight="1">
      <c r="B474" s="2">
        <v>82.62777777777778</v>
      </c>
      <c r="C474" s="1">
        <v>3.56289754751</v>
      </c>
      <c r="D474" s="1">
        <v>3.9321454954799999</v>
      </c>
    </row>
    <row r="475" spans="2:4" ht="9.75" customHeight="1">
      <c r="B475" s="2">
        <v>82.667361111111106</v>
      </c>
      <c r="C475" s="1">
        <v>3.3737436862200001</v>
      </c>
      <c r="D475" s="1">
        <v>3.9769990005800002</v>
      </c>
    </row>
    <row r="476" spans="2:4" ht="9.75" customHeight="1">
      <c r="B476" s="2">
        <v>82.668055555555554</v>
      </c>
      <c r="C476" s="1">
        <v>3.7703279363100002</v>
      </c>
      <c r="D476" s="1">
        <v>3.6416698087300001</v>
      </c>
    </row>
    <row r="477" spans="2:4" ht="9.75" customHeight="1">
      <c r="B477" s="2">
        <v>82.668750000000003</v>
      </c>
      <c r="C477" s="1">
        <v>3.6979773086800001</v>
      </c>
      <c r="D477" s="1">
        <v>3.6913315188000002</v>
      </c>
    </row>
    <row r="478" spans="2:4" ht="9.75" customHeight="1">
      <c r="B478" s="2">
        <v>82.669444444444437</v>
      </c>
      <c r="C478" s="1">
        <v>3.6565899524400001</v>
      </c>
      <c r="D478" s="1">
        <v>3.8742609412800002</v>
      </c>
    </row>
    <row r="479" spans="2:4" ht="9.75" customHeight="1">
      <c r="B479" s="2">
        <v>82.709027777777777</v>
      </c>
      <c r="C479" s="1">
        <v>3.50755000928</v>
      </c>
      <c r="D479" s="1">
        <v>3.4680373307500001</v>
      </c>
    </row>
    <row r="480" spans="2:4" ht="9.75" customHeight="1">
      <c r="B480" s="2">
        <v>82.709722222222226</v>
      </c>
      <c r="C480" s="1">
        <v>3.3638503331099998</v>
      </c>
      <c r="D480" s="1">
        <v>3.7515220187999998</v>
      </c>
    </row>
    <row r="481" spans="2:4" ht="9.75" customHeight="1">
      <c r="B481" s="2">
        <v>82.71041666666666</v>
      </c>
      <c r="C481" s="1">
        <v>3.2020873815000002</v>
      </c>
      <c r="D481" s="1">
        <v>3.6429335098200002</v>
      </c>
    </row>
    <row r="482" spans="2:4" ht="9.75" customHeight="1">
      <c r="B482" s="2">
        <v>82.711111111111109</v>
      </c>
      <c r="C482" s="1">
        <v>2.9324392326800002</v>
      </c>
      <c r="D482" s="1">
        <v>3.44390614379</v>
      </c>
    </row>
    <row r="483" spans="2:4" ht="9.75" customHeight="1">
      <c r="B483" s="2">
        <v>82.750694444444449</v>
      </c>
      <c r="C483" s="1">
        <v>2.94477883906</v>
      </c>
      <c r="D483" s="1">
        <v>3.1061435028300002</v>
      </c>
    </row>
    <row r="484" spans="2:4" ht="9.75" customHeight="1">
      <c r="B484" s="2">
        <v>82.751388888888883</v>
      </c>
      <c r="C484" s="1">
        <v>2.27239418001</v>
      </c>
      <c r="D484" s="1">
        <v>2.9672862424100002</v>
      </c>
    </row>
    <row r="485" spans="2:4" ht="9.75" customHeight="1">
      <c r="B485" s="2">
        <v>82.752083333333331</v>
      </c>
      <c r="C485" s="1">
        <v>2.0884725819400001</v>
      </c>
      <c r="D485" s="1">
        <v>2.6229267159699998</v>
      </c>
    </row>
    <row r="486" spans="2:4" ht="9.75" customHeight="1">
      <c r="B486" s="2">
        <v>82.75277777777778</v>
      </c>
      <c r="C486" s="1">
        <v>2.1889449751900001</v>
      </c>
      <c r="D486" s="1">
        <v>2.7507342274200002</v>
      </c>
    </row>
    <row r="487" spans="2:4" ht="9.75" customHeight="1">
      <c r="B487" s="2">
        <v>82.792361111111106</v>
      </c>
      <c r="C487" s="1">
        <v>2.1974231688899999</v>
      </c>
      <c r="D487" s="1">
        <v>2.1384510251600002</v>
      </c>
    </row>
    <row r="488" spans="2:4" ht="9.75" customHeight="1">
      <c r="B488" s="2">
        <v>82.793055555555554</v>
      </c>
      <c r="C488" s="1">
        <v>2.7013497427300002</v>
      </c>
      <c r="D488" s="1">
        <v>2.3315390994</v>
      </c>
    </row>
    <row r="489" spans="2:4" ht="9.75" customHeight="1">
      <c r="B489" s="2">
        <v>82.793750000000003</v>
      </c>
      <c r="C489" s="1">
        <v>2.92703823001</v>
      </c>
      <c r="D489" s="1">
        <v>3.0340808426299999</v>
      </c>
    </row>
    <row r="490" spans="2:4" ht="9.75" customHeight="1">
      <c r="B490" s="2">
        <v>82.794444444444437</v>
      </c>
      <c r="C490" s="1">
        <v>3.0260284186200002</v>
      </c>
      <c r="D490" s="1">
        <v>2.6095154837000001</v>
      </c>
    </row>
    <row r="491" spans="2:4" ht="9.75" customHeight="1">
      <c r="B491" s="2">
        <v>82.834027777777777</v>
      </c>
      <c r="C491" s="1">
        <v>3.1196306575900001</v>
      </c>
      <c r="D491" s="1">
        <v>3.2016510614299998</v>
      </c>
    </row>
    <row r="492" spans="2:4" ht="9.75" customHeight="1">
      <c r="B492" s="2">
        <v>82.834722222222226</v>
      </c>
      <c r="C492" s="1">
        <v>2.90284959868</v>
      </c>
      <c r="D492" s="1">
        <v>2.8700478180800002</v>
      </c>
    </row>
    <row r="493" spans="2:4" ht="9.75" customHeight="1">
      <c r="B493" s="2">
        <v>82.83541666666666</v>
      </c>
      <c r="C493" s="1">
        <v>3.20790512635</v>
      </c>
      <c r="D493" s="1">
        <v>2.7664250785400002</v>
      </c>
    </row>
    <row r="494" spans="2:4" ht="9.75" customHeight="1">
      <c r="B494" s="2">
        <v>82.836111111111109</v>
      </c>
      <c r="C494" s="1">
        <v>3.6482350589100001</v>
      </c>
      <c r="D494" s="1">
        <v>3.4435132392600001</v>
      </c>
    </row>
    <row r="495" spans="2:4" ht="9.75" customHeight="1">
      <c r="B495" s="2">
        <v>82.875694444444449</v>
      </c>
      <c r="C495" s="1">
        <v>3.6182373717599998</v>
      </c>
      <c r="D495" s="1">
        <v>4.1088565559900001</v>
      </c>
    </row>
    <row r="496" spans="2:4" ht="9.75" customHeight="1">
      <c r="B496" s="2">
        <v>82.876388888888883</v>
      </c>
      <c r="C496" s="1">
        <v>3.9870535570199999</v>
      </c>
      <c r="D496" s="1">
        <v>4.6921424532799998</v>
      </c>
    </row>
    <row r="497" spans="2:4" ht="9.75" customHeight="1">
      <c r="B497" s="2">
        <v>82.877083333333331</v>
      </c>
      <c r="C497" s="1">
        <v>3.96587811215</v>
      </c>
      <c r="D497" s="1">
        <v>4.3239091865899999</v>
      </c>
    </row>
    <row r="498" spans="2:4" ht="9.75" customHeight="1">
      <c r="B498" s="2">
        <v>82.87777777777778</v>
      </c>
      <c r="C498" s="1">
        <v>3.5210062691599999</v>
      </c>
      <c r="D498" s="1">
        <v>3.9781948281999999</v>
      </c>
    </row>
    <row r="499" spans="2:4" ht="9.75" customHeight="1">
      <c r="B499" s="2">
        <v>82.917361111111106</v>
      </c>
      <c r="C499" s="1">
        <v>3.4871314643</v>
      </c>
      <c r="D499" s="1">
        <v>3.7807028900100002</v>
      </c>
    </row>
    <row r="500" spans="2:4" ht="9.75" customHeight="1">
      <c r="B500" s="2">
        <v>82.918055555555554</v>
      </c>
      <c r="C500" s="1">
        <v>3.5633564250999998</v>
      </c>
      <c r="D500" s="1">
        <v>4.0632105662100004</v>
      </c>
    </row>
    <row r="501" spans="2:4" ht="9.75" customHeight="1">
      <c r="B501" s="2">
        <v>82.918750000000003</v>
      </c>
      <c r="C501" s="1">
        <v>3.7252591989599999</v>
      </c>
      <c r="D501" s="1">
        <v>3.9937215573699998</v>
      </c>
    </row>
    <row r="502" spans="2:4" ht="9.75" customHeight="1">
      <c r="B502" s="2">
        <v>82.919444444444437</v>
      </c>
      <c r="C502" s="1">
        <v>3.9579878743300001</v>
      </c>
      <c r="D502" s="1">
        <v>4.0734357909999996</v>
      </c>
    </row>
    <row r="503" spans="2:4" ht="9.75" customHeight="1">
      <c r="B503" s="2">
        <v>82.959027777777777</v>
      </c>
      <c r="C503" s="1">
        <v>4.0878022009799997</v>
      </c>
      <c r="D503" s="1">
        <v>3.9014724752099998</v>
      </c>
    </row>
    <row r="504" spans="2:4" ht="9.75" customHeight="1">
      <c r="B504" s="2">
        <v>82.959722222222226</v>
      </c>
      <c r="C504" s="1">
        <v>4.1313509558300003</v>
      </c>
      <c r="D504" s="1">
        <v>4.06322864877</v>
      </c>
    </row>
    <row r="505" spans="2:4" ht="9.75" customHeight="1">
      <c r="B505" s="2">
        <v>82.96041666666666</v>
      </c>
      <c r="C505" s="1">
        <v>3.68880743828</v>
      </c>
      <c r="D505" s="1">
        <v>3.8481706019800002</v>
      </c>
    </row>
    <row r="506" spans="2:4" ht="9.75" customHeight="1">
      <c r="B506" s="2">
        <v>82.961111111111109</v>
      </c>
      <c r="C506" s="1">
        <v>3.3825682368600001</v>
      </c>
      <c r="D506" s="1">
        <v>3.4402816559399998</v>
      </c>
    </row>
    <row r="507" spans="2:4" ht="9.75" customHeight="1">
      <c r="B507" s="2">
        <v>83.000694444444449</v>
      </c>
      <c r="C507" s="1">
        <v>3.0457726120299999</v>
      </c>
      <c r="D507" s="1">
        <v>2.94141375926</v>
      </c>
    </row>
    <row r="508" spans="2:4" ht="9.75" customHeight="1">
      <c r="B508" s="2">
        <v>83.001388888888883</v>
      </c>
      <c r="C508" s="1">
        <v>2.6521210753300002</v>
      </c>
      <c r="D508" s="1">
        <v>2.46823847361</v>
      </c>
    </row>
    <row r="509" spans="2:4" ht="9.75" customHeight="1">
      <c r="B509" s="2">
        <v>83.002083333333331</v>
      </c>
      <c r="C509" s="1">
        <v>2.50831817681</v>
      </c>
      <c r="D509" s="1">
        <v>2.5744781858499999</v>
      </c>
    </row>
    <row r="510" spans="2:4" ht="9.75" customHeight="1">
      <c r="B510" s="2">
        <v>83.00277777777778</v>
      </c>
      <c r="C510" s="1">
        <v>2.1894834004499999</v>
      </c>
      <c r="D510" s="1">
        <v>2.4495586132099998</v>
      </c>
    </row>
    <row r="511" spans="2:4" ht="9.75" customHeight="1">
      <c r="B511" s="2">
        <v>83.042361111111106</v>
      </c>
      <c r="C511" s="1">
        <v>2.28169216597</v>
      </c>
      <c r="D511" s="1">
        <v>2.3464704817399999</v>
      </c>
    </row>
    <row r="512" spans="2:4" ht="9.75" customHeight="1">
      <c r="B512" s="2">
        <v>83.043055555555554</v>
      </c>
      <c r="C512" s="1">
        <v>2.3460087702200001</v>
      </c>
      <c r="D512" s="1">
        <v>2.4915826548600002</v>
      </c>
    </row>
    <row r="513" spans="2:4" ht="9.75" customHeight="1">
      <c r="B513" s="2">
        <v>83.043750000000003</v>
      </c>
      <c r="C513" s="1">
        <v>2.3233918279600001</v>
      </c>
      <c r="D513" s="1">
        <v>2.4689067176099999</v>
      </c>
    </row>
    <row r="514" spans="2:4" ht="9.75" customHeight="1">
      <c r="B514" s="2">
        <v>83.044444444444437</v>
      </c>
      <c r="C514" s="1">
        <v>2.44539320154</v>
      </c>
      <c r="D514" s="1">
        <v>2.6506358691399998</v>
      </c>
    </row>
    <row r="515" spans="2:4" ht="9.75" customHeight="1">
      <c r="B515" s="2">
        <v>83.084027777777777</v>
      </c>
      <c r="C515" s="1">
        <v>2.38387384903</v>
      </c>
      <c r="D515" s="1">
        <v>2.1839288529199998</v>
      </c>
    </row>
    <row r="516" spans="2:4" ht="9.75" customHeight="1">
      <c r="B516" s="2">
        <v>83.084722222222226</v>
      </c>
      <c r="C516" s="1">
        <v>2.0720745579500002</v>
      </c>
      <c r="D516" s="1">
        <v>1.9073108161400001</v>
      </c>
    </row>
    <row r="517" spans="2:4" ht="9.75" customHeight="1">
      <c r="B517" s="2">
        <v>83.08541666666666</v>
      </c>
      <c r="C517" s="1">
        <v>1.98582099349</v>
      </c>
      <c r="D517" s="1">
        <v>1.9980642613699999</v>
      </c>
    </row>
    <row r="518" spans="2:4" ht="9.75" customHeight="1">
      <c r="B518" s="2">
        <v>83.086111111111109</v>
      </c>
      <c r="C518" s="1">
        <v>2.13186063204</v>
      </c>
      <c r="D518" s="1">
        <v>2.1591246918799998</v>
      </c>
    </row>
    <row r="519" spans="2:4" ht="9.75" customHeight="1">
      <c r="B519" s="2">
        <v>83.125694444444449</v>
      </c>
      <c r="C519" s="1">
        <v>2.0341949880399999</v>
      </c>
      <c r="D519" s="1">
        <v>2.3296415433100002</v>
      </c>
    </row>
    <row r="520" spans="2:4" ht="9.75" customHeight="1">
      <c r="B520" s="2">
        <v>83.126388888888883</v>
      </c>
      <c r="C520" s="1">
        <v>2.2519033497500001</v>
      </c>
      <c r="D520" s="1">
        <v>2.0986129727599998</v>
      </c>
    </row>
    <row r="521" spans="2:4" ht="9.75" customHeight="1">
      <c r="B521" s="2">
        <v>83.127083333333331</v>
      </c>
      <c r="C521" s="1">
        <v>2.2172849394599998</v>
      </c>
      <c r="D521" s="1">
        <v>1.6746904337599999</v>
      </c>
    </row>
    <row r="522" spans="2:4" ht="9.75" customHeight="1">
      <c r="B522" s="2">
        <v>83.12777777777778</v>
      </c>
      <c r="C522" s="1">
        <v>2.075153475</v>
      </c>
      <c r="D522" s="1">
        <v>1.33451066237</v>
      </c>
    </row>
    <row r="523" spans="2:4" ht="9.75" customHeight="1">
      <c r="B523" s="2">
        <v>83.167361111111106</v>
      </c>
      <c r="C523" s="1">
        <v>2.0989662420699999</v>
      </c>
      <c r="D523" s="1">
        <v>2.3466860017700002</v>
      </c>
    </row>
    <row r="524" spans="2:4" ht="9.75" customHeight="1">
      <c r="B524" s="2">
        <v>83.168055555555554</v>
      </c>
      <c r="C524" s="1">
        <v>1.9761983032299999</v>
      </c>
      <c r="D524" s="1">
        <v>2.0774561925300001</v>
      </c>
    </row>
    <row r="525" spans="2:4" ht="9.75" customHeight="1">
      <c r="B525" s="2">
        <v>83.168750000000003</v>
      </c>
      <c r="C525" s="1">
        <v>1.9038554857300001</v>
      </c>
      <c r="D525" s="1">
        <v>1.9969958477200001</v>
      </c>
    </row>
    <row r="526" spans="2:4" ht="9.75" customHeight="1">
      <c r="B526" s="2">
        <v>83.169444444444437</v>
      </c>
      <c r="C526" s="1">
        <v>1.9342378232899999</v>
      </c>
      <c r="D526" s="1">
        <v>1.86638390017</v>
      </c>
    </row>
    <row r="527" spans="2:4" ht="9.75" customHeight="1">
      <c r="B527" s="2">
        <v>83.209027777777777</v>
      </c>
      <c r="C527" s="1">
        <v>1.8473542917400001</v>
      </c>
      <c r="D527" s="1">
        <v>1.74772800627</v>
      </c>
    </row>
    <row r="528" spans="2:4" ht="9.75" customHeight="1">
      <c r="B528" s="2">
        <v>83.209722222222226</v>
      </c>
      <c r="C528" s="1">
        <v>1.95171398145</v>
      </c>
      <c r="D528" s="1">
        <v>1.7799676600300001</v>
      </c>
    </row>
    <row r="529" spans="2:4" ht="9.75" customHeight="1">
      <c r="B529" s="2">
        <v>83.21041666666666</v>
      </c>
      <c r="C529" s="1">
        <v>2.06293129187</v>
      </c>
      <c r="D529" s="1">
        <v>2.0494357101</v>
      </c>
    </row>
    <row r="530" spans="2:4" ht="9.75" customHeight="1">
      <c r="B530" s="2">
        <v>83.211111111111109</v>
      </c>
      <c r="C530" s="1">
        <v>1.8730563553199999</v>
      </c>
      <c r="D530" s="1">
        <v>1.8424790498300001</v>
      </c>
    </row>
    <row r="531" spans="2:4" ht="9.75" customHeight="1">
      <c r="B531" s="2">
        <v>83.250694444444449</v>
      </c>
      <c r="C531" s="1">
        <v>1.8265303013500001</v>
      </c>
      <c r="D531" s="1">
        <v>1.7819742087599999</v>
      </c>
    </row>
    <row r="532" spans="2:4" ht="9.75" customHeight="1">
      <c r="B532" s="2">
        <v>83.251388888888883</v>
      </c>
      <c r="C532" s="1">
        <v>1.3796025201</v>
      </c>
      <c r="D532" s="1">
        <v>1.38247807656</v>
      </c>
    </row>
    <row r="533" spans="2:4" ht="9.75" customHeight="1">
      <c r="B533" s="2">
        <v>83.252083333333331</v>
      </c>
      <c r="C533" s="1">
        <v>1.1677539455299999</v>
      </c>
      <c r="D533" s="1">
        <v>1.01036649279</v>
      </c>
    </row>
    <row r="534" spans="2:4" ht="9.75" customHeight="1">
      <c r="B534" s="2">
        <v>83.25277777777778</v>
      </c>
      <c r="C534" s="1">
        <v>1.22433427842</v>
      </c>
      <c r="D534" s="1">
        <v>0.92256742620999999</v>
      </c>
    </row>
    <row r="535" spans="2:4" ht="9.75" customHeight="1">
      <c r="B535" s="2">
        <v>83.292361111111106</v>
      </c>
      <c r="C535" s="1">
        <v>1.1322248580100001</v>
      </c>
      <c r="D535" s="1">
        <v>0.88074777055999998</v>
      </c>
    </row>
    <row r="536" spans="2:4" ht="9.75" customHeight="1">
      <c r="B536" s="2">
        <v>83.293055555555554</v>
      </c>
      <c r="C536" s="1">
        <v>1.31185872469</v>
      </c>
      <c r="D536" s="1">
        <v>1.01729652355</v>
      </c>
    </row>
    <row r="537" spans="2:4" ht="9.75" customHeight="1">
      <c r="B537" s="2">
        <v>83.293750000000003</v>
      </c>
      <c r="C537" s="1">
        <v>1.44555751327</v>
      </c>
      <c r="D537" s="1">
        <v>1.23759588881</v>
      </c>
    </row>
    <row r="538" spans="2:4" ht="9.75" customHeight="1">
      <c r="B538" s="2">
        <v>83.294444444444437</v>
      </c>
      <c r="C538" s="1">
        <v>1.40143202977</v>
      </c>
      <c r="D538" s="1">
        <v>1.3147910812500001</v>
      </c>
    </row>
    <row r="539" spans="2:4" ht="9.75" customHeight="1">
      <c r="B539" s="2">
        <v>83.334027777777777</v>
      </c>
      <c r="C539" s="1">
        <v>1.55077486077</v>
      </c>
      <c r="D539" s="1">
        <v>1.59063535701</v>
      </c>
    </row>
    <row r="540" spans="2:4" ht="9.75" customHeight="1">
      <c r="B540" s="2">
        <v>83.334722222222226</v>
      </c>
      <c r="C540" s="1">
        <v>1.86209881815</v>
      </c>
      <c r="D540" s="1">
        <v>1.74363194806</v>
      </c>
    </row>
    <row r="541" spans="2:4" ht="9.75" customHeight="1">
      <c r="B541" s="2">
        <v>83.33541666666666</v>
      </c>
      <c r="C541" s="1">
        <v>2.0568127827799998</v>
      </c>
      <c r="D541" s="1">
        <v>1.9896826670600001</v>
      </c>
    </row>
    <row r="542" spans="2:4" ht="9.75" customHeight="1">
      <c r="B542" s="2">
        <v>83.336111111111109</v>
      </c>
      <c r="C542" s="1">
        <v>2.1579871698000002</v>
      </c>
      <c r="D542" s="1">
        <v>2.23810081298</v>
      </c>
    </row>
    <row r="543" spans="2:4" ht="9.75" customHeight="1">
      <c r="B543" s="2">
        <v>83.375694444444449</v>
      </c>
      <c r="C543" s="1">
        <v>2.2569106143400002</v>
      </c>
      <c r="D543" s="1">
        <v>2.3107648710499999</v>
      </c>
    </row>
    <row r="544" spans="2:4" ht="9.75" customHeight="1">
      <c r="B544" s="2">
        <v>83.376388888888883</v>
      </c>
      <c r="C544" s="1">
        <v>2.4058271535100002</v>
      </c>
      <c r="D544" s="1">
        <v>2.2475345955499999</v>
      </c>
    </row>
    <row r="545" spans="1:6" ht="9.75" customHeight="1">
      <c r="B545" s="2">
        <v>83.377083333333331</v>
      </c>
      <c r="C545" s="1">
        <v>2.43885170151</v>
      </c>
      <c r="D545" s="1">
        <v>2.27155815895</v>
      </c>
    </row>
    <row r="546" spans="1:6" ht="9.75" customHeight="1">
      <c r="B546" s="2">
        <v>83.37777777777778</v>
      </c>
      <c r="C546" s="1">
        <v>2.57562141946</v>
      </c>
      <c r="D546" s="1">
        <v>2.2853293577899998</v>
      </c>
    </row>
    <row r="547" spans="1:6" ht="9.75" customHeight="1">
      <c r="B547" s="2">
        <v>83.417361111111106</v>
      </c>
      <c r="C547" s="1">
        <v>1.93146748752</v>
      </c>
      <c r="D547" s="1">
        <v>1.78751730026</v>
      </c>
    </row>
    <row r="548" spans="1:6" ht="9.75" customHeight="1">
      <c r="B548" s="2">
        <v>83.418055555555554</v>
      </c>
      <c r="C548" s="1">
        <v>1.35374982769</v>
      </c>
      <c r="D548" s="1">
        <v>1.2466667707800001</v>
      </c>
    </row>
    <row r="549" spans="1:6" ht="9.75" customHeight="1">
      <c r="B549" s="2">
        <v>83.418750000000003</v>
      </c>
      <c r="C549" s="1">
        <v>1.0491404277800001</v>
      </c>
      <c r="D549" s="1">
        <v>1.03194079889</v>
      </c>
    </row>
    <row r="550" spans="1:6" ht="9.75" customHeight="1">
      <c r="B550" s="2">
        <v>83.419444444444437</v>
      </c>
      <c r="C550" s="1">
        <v>0.78294601290999999</v>
      </c>
      <c r="D550" s="1">
        <v>0.78294601290999999</v>
      </c>
    </row>
    <row r="554" spans="1:6" ht="9.75" customHeight="1">
      <c r="A554" s="1" t="s">
        <v>1191</v>
      </c>
    </row>
    <row r="555" spans="1:6" ht="9.75" customHeight="1">
      <c r="A555" s="1" t="s">
        <v>1192</v>
      </c>
    </row>
    <row r="558" spans="1:6" ht="9.75" customHeight="1">
      <c r="B558" s="1" t="s">
        <v>716</v>
      </c>
      <c r="C558" s="1" t="s">
        <v>723</v>
      </c>
      <c r="D558" s="1" t="s">
        <v>724</v>
      </c>
      <c r="E558" s="1" t="s">
        <v>725</v>
      </c>
      <c r="F558" s="1" t="s">
        <v>726</v>
      </c>
    </row>
    <row r="560" spans="1:6" ht="9.75" customHeight="1">
      <c r="B560" s="2">
        <v>81.292361111111106</v>
      </c>
      <c r="C560" s="1">
        <v>12.5847566639</v>
      </c>
      <c r="D560" s="1">
        <v>13.51925546607</v>
      </c>
      <c r="E560" s="1">
        <v>4.5610511252050001</v>
      </c>
      <c r="F560" s="1">
        <v>4.4016885416770002</v>
      </c>
    </row>
    <row r="561" spans="2:6" ht="9.75" customHeight="1">
      <c r="B561" s="2">
        <v>81.293055555555554</v>
      </c>
      <c r="C561" s="1">
        <v>9.6410305442399995</v>
      </c>
      <c r="D561" s="1">
        <v>9.8624095927099997</v>
      </c>
      <c r="E561" s="1">
        <v>4.6403458725849998</v>
      </c>
      <c r="F561" s="1">
        <v>4.4016885416770002</v>
      </c>
    </row>
    <row r="562" spans="2:6" ht="9.75" customHeight="1">
      <c r="B562" s="2">
        <v>81.293750000000003</v>
      </c>
      <c r="C562" s="1">
        <v>8.3745661303900008</v>
      </c>
      <c r="D562" s="1">
        <v>9.0472620523899998</v>
      </c>
      <c r="E562" s="1">
        <v>4.6989103185929997</v>
      </c>
      <c r="F562" s="1">
        <v>4.4016885416770002</v>
      </c>
    </row>
    <row r="563" spans="2:6" ht="9.75" customHeight="1">
      <c r="B563" s="2">
        <v>81.294444444444437</v>
      </c>
      <c r="C563" s="1">
        <v>6.5589912515100002</v>
      </c>
      <c r="D563" s="1">
        <v>6.8956119617200002</v>
      </c>
      <c r="E563" s="1">
        <v>4.7200557980179996</v>
      </c>
      <c r="F563" s="1">
        <v>4.4016885416770002</v>
      </c>
    </row>
    <row r="564" spans="2:6" ht="9.75" customHeight="1">
      <c r="B564" s="2">
        <v>81.334027777777777</v>
      </c>
      <c r="C564" s="1">
        <v>4.9715563738000004</v>
      </c>
      <c r="D564" s="1">
        <v>4.9034598466099997</v>
      </c>
      <c r="E564" s="1">
        <v>4.7283733450160002</v>
      </c>
      <c r="F564" s="1">
        <v>4.4016885416770002</v>
      </c>
    </row>
    <row r="565" spans="2:6" ht="9.75" customHeight="1">
      <c r="B565" s="2">
        <v>81.334722222222226</v>
      </c>
      <c r="C565" s="1">
        <v>5.0145187016400001</v>
      </c>
      <c r="D565" s="1">
        <v>4.3337504597700001</v>
      </c>
      <c r="E565" s="1">
        <v>4.7017936560509996</v>
      </c>
      <c r="F565" s="1">
        <v>4.4016885416770002</v>
      </c>
    </row>
    <row r="566" spans="2:6" ht="9.75" customHeight="1">
      <c r="B566" s="2">
        <v>81.33541666666666</v>
      </c>
      <c r="C566" s="1">
        <v>3.40641671238</v>
      </c>
      <c r="D566" s="1">
        <v>2.1009721043899998</v>
      </c>
      <c r="E566" s="1">
        <v>4.6420530600759999</v>
      </c>
      <c r="F566" s="1">
        <v>4.4016885416770002</v>
      </c>
    </row>
    <row r="567" spans="2:6" ht="9.75" customHeight="1">
      <c r="B567" s="2">
        <v>81.336111111111109</v>
      </c>
      <c r="C567" s="1">
        <v>2.05505107252</v>
      </c>
      <c r="D567" s="1">
        <v>1.3289232118700001</v>
      </c>
      <c r="E567" s="1">
        <v>4.5616674375799997</v>
      </c>
      <c r="F567" s="1">
        <v>4.4016885416770002</v>
      </c>
    </row>
    <row r="568" spans="2:6" ht="9.75" customHeight="1">
      <c r="B568" s="2">
        <v>81.375694444444449</v>
      </c>
      <c r="C568" s="1">
        <v>5.1233617025099996</v>
      </c>
      <c r="D568" s="1">
        <v>4.1819695776100003</v>
      </c>
      <c r="E568" s="1">
        <v>4.4395508527559997</v>
      </c>
      <c r="F568" s="1">
        <v>4.4016885416770002</v>
      </c>
    </row>
    <row r="569" spans="2:6" ht="9.75" customHeight="1">
      <c r="B569" s="2">
        <v>81.376388888888883</v>
      </c>
      <c r="C569" s="1">
        <v>5.79744170778</v>
      </c>
      <c r="D569" s="1">
        <v>5.1535983382800001</v>
      </c>
      <c r="E569" s="1">
        <v>4.2937193630939996</v>
      </c>
      <c r="F569" s="1">
        <v>4.4016885416770002</v>
      </c>
    </row>
    <row r="570" spans="2:6" ht="9.75" customHeight="1">
      <c r="B570" s="2">
        <v>81.377083333333331</v>
      </c>
      <c r="C570" s="1">
        <v>6.53352779111</v>
      </c>
      <c r="D570" s="1">
        <v>6.6525764972400001</v>
      </c>
      <c r="E570" s="1">
        <v>4.130571300553</v>
      </c>
      <c r="F570" s="1">
        <v>4.4016885416770002</v>
      </c>
    </row>
    <row r="571" spans="2:6" ht="9.75" customHeight="1">
      <c r="B571" s="2">
        <v>81.37777777777778</v>
      </c>
      <c r="C571" s="1">
        <v>5.2636906777999997</v>
      </c>
      <c r="D571" s="1">
        <v>4.9044003490500003</v>
      </c>
      <c r="E571" s="1">
        <v>3.9400570397310002</v>
      </c>
      <c r="F571" s="1">
        <v>4.4016885416770002</v>
      </c>
    </row>
    <row r="572" spans="2:6" ht="9.75" customHeight="1">
      <c r="B572" s="2">
        <v>81.417361111111106</v>
      </c>
      <c r="C572" s="1">
        <v>0.39094699998999999</v>
      </c>
      <c r="D572" s="1">
        <v>0.85985052551999996</v>
      </c>
      <c r="E572" s="1">
        <v>3.7441340352729999</v>
      </c>
      <c r="F572" s="1">
        <v>4.4016885416770002</v>
      </c>
    </row>
    <row r="573" spans="2:6" ht="9.75" customHeight="1">
      <c r="B573" s="2">
        <v>81.418055555555554</v>
      </c>
      <c r="C573" s="1">
        <v>-1.93664876011</v>
      </c>
      <c r="D573" s="1">
        <v>-2.2577646147500001</v>
      </c>
      <c r="E573" s="1">
        <v>3.5530225199309999</v>
      </c>
      <c r="F573" s="1">
        <v>4.1613020741910001</v>
      </c>
    </row>
    <row r="574" spans="2:6" ht="9.75" customHeight="1">
      <c r="B574" s="2">
        <v>81.418750000000003</v>
      </c>
      <c r="C574" s="1">
        <v>-2.60362515421</v>
      </c>
      <c r="D574" s="1">
        <v>-3.49455228376</v>
      </c>
      <c r="E574" s="1">
        <v>3.3767892871240002</v>
      </c>
      <c r="F574" s="1">
        <v>3.9209156067049999</v>
      </c>
    </row>
    <row r="575" spans="2:6" ht="9.75" customHeight="1">
      <c r="B575" s="2">
        <v>81.419444444444437</v>
      </c>
      <c r="C575" s="1">
        <v>-0.88799264208999995</v>
      </c>
      <c r="D575" s="1">
        <v>-1.58366082311</v>
      </c>
      <c r="E575" s="1">
        <v>3.2506462163699998</v>
      </c>
      <c r="F575" s="1">
        <v>3.6805291392189998</v>
      </c>
    </row>
    <row r="576" spans="2:6" ht="9.75" customHeight="1">
      <c r="B576" s="2">
        <v>81.459027777777777</v>
      </c>
      <c r="C576" s="1">
        <v>2.6896548795299999</v>
      </c>
      <c r="D576" s="1">
        <v>1.67378073691</v>
      </c>
      <c r="E576" s="1">
        <v>3.1630448955700001</v>
      </c>
      <c r="F576" s="1">
        <v>3.4401426717330001</v>
      </c>
    </row>
    <row r="577" spans="2:6" ht="9.75" customHeight="1">
      <c r="B577" s="2">
        <v>81.459722222222226</v>
      </c>
      <c r="C577" s="1">
        <v>6.0075115371700001</v>
      </c>
      <c r="D577" s="1">
        <v>6.0434803384500002</v>
      </c>
      <c r="E577" s="1">
        <v>3.1076947961879999</v>
      </c>
      <c r="F577" s="1">
        <v>3.4401426717330001</v>
      </c>
    </row>
    <row r="578" spans="2:6" ht="9.75" customHeight="1">
      <c r="B578" s="2">
        <v>81.46041666666666</v>
      </c>
      <c r="C578" s="1">
        <v>7.4439116259600002</v>
      </c>
      <c r="D578" s="1">
        <v>7.9564334897200002</v>
      </c>
      <c r="E578" s="1">
        <v>3.0836571752789999</v>
      </c>
      <c r="F578" s="1">
        <v>3.4401426717330001</v>
      </c>
    </row>
    <row r="579" spans="2:6" ht="9.75" customHeight="1">
      <c r="B579" s="2">
        <v>81.461111111111109</v>
      </c>
      <c r="C579" s="1">
        <v>7.6932724957699996</v>
      </c>
      <c r="D579" s="1">
        <v>8.2231635595900006</v>
      </c>
      <c r="E579" s="1">
        <v>3.0648966807210001</v>
      </c>
      <c r="F579" s="1">
        <v>3.4401426717330001</v>
      </c>
    </row>
    <row r="580" spans="2:6" ht="9.75" customHeight="1">
      <c r="B580" s="2">
        <v>81.500694444444449</v>
      </c>
      <c r="C580" s="1">
        <v>6.2571847635799998</v>
      </c>
      <c r="D580" s="1">
        <v>7.1251564808500003</v>
      </c>
      <c r="E580" s="1">
        <v>3.0660563196820001</v>
      </c>
      <c r="F580" s="1">
        <v>3.4401426717330001</v>
      </c>
    </row>
    <row r="581" spans="2:6" ht="9.75" customHeight="1">
      <c r="B581" s="2">
        <v>81.501388888888883</v>
      </c>
      <c r="C581" s="1">
        <v>3.0104448486300002</v>
      </c>
      <c r="D581" s="1">
        <v>3.58000598944</v>
      </c>
      <c r="E581" s="1">
        <v>3.0816962679339999</v>
      </c>
      <c r="F581" s="1">
        <v>3.4401426717330001</v>
      </c>
    </row>
    <row r="582" spans="2:6" ht="9.75" customHeight="1">
      <c r="B582" s="2">
        <v>81.502083333333331</v>
      </c>
      <c r="C582" s="1">
        <v>2.2088064256600002</v>
      </c>
      <c r="D582" s="1">
        <v>2.3156539812600001</v>
      </c>
      <c r="E582" s="1">
        <v>3.1161235980300002</v>
      </c>
      <c r="F582" s="1">
        <v>3.4401426717330001</v>
      </c>
    </row>
    <row r="583" spans="2:6" ht="9.75" customHeight="1">
      <c r="B583" s="2">
        <v>81.50277777777778</v>
      </c>
      <c r="C583" s="1">
        <v>0.77100659308999997</v>
      </c>
      <c r="D583" s="1">
        <v>0.54139541217999998</v>
      </c>
      <c r="E583" s="1">
        <v>3.1688880574609999</v>
      </c>
      <c r="F583" s="1">
        <v>3.4401426717330001</v>
      </c>
    </row>
    <row r="584" spans="2:6" ht="9.75" customHeight="1">
      <c r="B584" s="2">
        <v>81.542361111111106</v>
      </c>
      <c r="C584" s="1">
        <v>1.8742555386499999</v>
      </c>
      <c r="D584" s="1">
        <v>0.86986162404</v>
      </c>
      <c r="E584" s="1">
        <v>3.239227191985</v>
      </c>
      <c r="F584" s="1">
        <v>3.4401426717330001</v>
      </c>
    </row>
    <row r="585" spans="2:6" ht="9.75" customHeight="1">
      <c r="B585" s="2">
        <v>81.543055555555554</v>
      </c>
      <c r="C585" s="1">
        <v>2.8674966980300001</v>
      </c>
      <c r="D585" s="1">
        <v>2.18514825972</v>
      </c>
      <c r="E585" s="1">
        <v>3.3032968000560001</v>
      </c>
      <c r="F585" s="1">
        <v>3.4401426717330001</v>
      </c>
    </row>
    <row r="586" spans="2:6" ht="9.75" customHeight="1">
      <c r="B586" s="2">
        <v>81.543750000000003</v>
      </c>
      <c r="C586" s="1">
        <v>1.85387892737</v>
      </c>
      <c r="D586" s="1">
        <v>1.6911840540800001</v>
      </c>
      <c r="E586" s="1">
        <v>3.3609083215840001</v>
      </c>
      <c r="F586" s="1">
        <v>3.4401426717330001</v>
      </c>
    </row>
    <row r="587" spans="2:6" ht="9.75" customHeight="1">
      <c r="B587" s="2">
        <v>81.544444444444437</v>
      </c>
      <c r="C587" s="1">
        <v>2.93500832909</v>
      </c>
      <c r="D587" s="1">
        <v>2.3786827858200001</v>
      </c>
      <c r="E587" s="1">
        <v>3.3892041859169999</v>
      </c>
      <c r="F587" s="1">
        <v>3.4401426717330001</v>
      </c>
    </row>
    <row r="588" spans="2:6" ht="9.75" customHeight="1">
      <c r="B588" s="2">
        <v>81.584027777777777</v>
      </c>
      <c r="C588" s="1">
        <v>0.25768466310999999</v>
      </c>
      <c r="D588" s="1">
        <v>-0.46744659407</v>
      </c>
      <c r="E588" s="1">
        <v>3.3840255063710001</v>
      </c>
      <c r="F588" s="1">
        <v>3.4401426717330001</v>
      </c>
    </row>
    <row r="589" spans="2:6" ht="9.75" customHeight="1">
      <c r="B589" s="2">
        <v>81.584722222222226</v>
      </c>
      <c r="C589" s="1">
        <v>-3.0373721635800002</v>
      </c>
      <c r="D589" s="1">
        <v>-3.56980322758</v>
      </c>
      <c r="E589" s="1">
        <v>3.3831419710669999</v>
      </c>
      <c r="F589" s="1">
        <v>3.4401426717330001</v>
      </c>
    </row>
    <row r="590" spans="2:6" ht="9.75" customHeight="1">
      <c r="B590" s="2">
        <v>81.58541666666666</v>
      </c>
      <c r="C590" s="1">
        <v>-2.22881492455</v>
      </c>
      <c r="D590" s="1">
        <v>-3.0695812028599998</v>
      </c>
      <c r="E590" s="1">
        <v>3.3771751382519999</v>
      </c>
      <c r="F590" s="1">
        <v>3.4401426717330001</v>
      </c>
    </row>
    <row r="591" spans="2:6" ht="9.75" customHeight="1">
      <c r="B591" s="2">
        <v>81.586111111111109</v>
      </c>
      <c r="C591" s="1">
        <v>-0.97798055781000004</v>
      </c>
      <c r="D591" s="1">
        <v>-0.99349531155000004</v>
      </c>
      <c r="E591" s="1">
        <v>3.3981220010320001</v>
      </c>
      <c r="F591" s="1">
        <v>3.4401426717330001</v>
      </c>
    </row>
    <row r="592" spans="2:6" ht="9.75" customHeight="1">
      <c r="B592" s="2">
        <v>81.625694444444449</v>
      </c>
      <c r="C592" s="1">
        <v>2.2942516785899998</v>
      </c>
      <c r="D592" s="1">
        <v>2.94591538271</v>
      </c>
      <c r="E592" s="1">
        <v>3.4407372038220001</v>
      </c>
      <c r="F592" s="1">
        <v>3.4401426717330001</v>
      </c>
    </row>
    <row r="593" spans="2:6" ht="9.75" customHeight="1">
      <c r="B593" s="2">
        <v>81.626388888888883</v>
      </c>
      <c r="C593" s="1">
        <v>7.0911623943300004</v>
      </c>
      <c r="D593" s="1">
        <v>6.8672820275999999</v>
      </c>
      <c r="E593" s="1">
        <v>3.4865305571410001</v>
      </c>
      <c r="F593" s="1">
        <v>3.4401426717330001</v>
      </c>
    </row>
    <row r="594" spans="2:6" ht="9.75" customHeight="1">
      <c r="B594" s="2">
        <v>81.627083333333331</v>
      </c>
      <c r="C594" s="1">
        <v>9.0916655634599994</v>
      </c>
      <c r="D594" s="1">
        <v>8.7940031739000002</v>
      </c>
      <c r="E594" s="1">
        <v>3.531073428454</v>
      </c>
      <c r="F594" s="1">
        <v>3.4401426717330001</v>
      </c>
    </row>
    <row r="595" spans="2:6" ht="9.75" customHeight="1">
      <c r="B595" s="2">
        <v>81.62777777777778</v>
      </c>
      <c r="C595" s="1">
        <v>6.8291515759100001</v>
      </c>
      <c r="D595" s="1">
        <v>5.2512874338</v>
      </c>
      <c r="E595" s="1">
        <v>3.561207178888</v>
      </c>
      <c r="F595" s="1">
        <v>3.4401426717330001</v>
      </c>
    </row>
    <row r="596" spans="2:6" ht="9.75" customHeight="1">
      <c r="B596" s="2">
        <v>81.667361111111106</v>
      </c>
      <c r="C596" s="1">
        <v>4.93353942219</v>
      </c>
      <c r="D596" s="1">
        <v>3.8209041373199999</v>
      </c>
      <c r="E596" s="1">
        <v>3.5772937046600002</v>
      </c>
      <c r="F596" s="1">
        <v>3.4401426717330001</v>
      </c>
    </row>
    <row r="597" spans="2:6" ht="9.75" customHeight="1">
      <c r="B597" s="2">
        <v>81.668055555555554</v>
      </c>
      <c r="C597" s="1">
        <v>5.0611143605800004</v>
      </c>
      <c r="D597" s="1">
        <v>4.3262560385300004</v>
      </c>
      <c r="E597" s="1">
        <v>3.5882710247260001</v>
      </c>
      <c r="F597" s="1">
        <v>3.4401426717330001</v>
      </c>
    </row>
    <row r="598" spans="2:6" ht="9.75" customHeight="1">
      <c r="B598" s="2">
        <v>81.668750000000003</v>
      </c>
      <c r="C598" s="1">
        <v>1.9866516357899999</v>
      </c>
      <c r="D598" s="1">
        <v>1.8257010979199999</v>
      </c>
      <c r="E598" s="1">
        <v>3.6027685766149999</v>
      </c>
      <c r="F598" s="1">
        <v>3.4401426717330001</v>
      </c>
    </row>
    <row r="599" spans="2:6" ht="9.75" customHeight="1">
      <c r="B599" s="2">
        <v>81.669444444444437</v>
      </c>
      <c r="C599" s="1">
        <v>2.21430043871</v>
      </c>
      <c r="D599" s="1">
        <v>2.7075586605300002</v>
      </c>
      <c r="E599" s="1">
        <v>3.6208384117249999</v>
      </c>
      <c r="F599" s="1">
        <v>3.4401426717330001</v>
      </c>
    </row>
    <row r="600" spans="2:6" ht="9.75" customHeight="1">
      <c r="B600" s="2">
        <v>81.709027777777777</v>
      </c>
      <c r="C600" s="1">
        <v>0.58823699030999999</v>
      </c>
      <c r="D600" s="1">
        <v>1.82432030981</v>
      </c>
      <c r="E600" s="1">
        <v>3.654670036313</v>
      </c>
      <c r="F600" s="1">
        <v>3.4401426717330001</v>
      </c>
    </row>
    <row r="601" spans="2:6" ht="9.75" customHeight="1">
      <c r="B601" s="2">
        <v>81.709722222222226</v>
      </c>
      <c r="C601" s="1">
        <v>-1.0299618112</v>
      </c>
      <c r="D601" s="1">
        <v>-1.8559359611199999</v>
      </c>
      <c r="E601" s="1">
        <v>3.6914931952650001</v>
      </c>
      <c r="F601" s="1">
        <v>3.4401426717330001</v>
      </c>
    </row>
    <row r="602" spans="2:6" ht="9.75" customHeight="1">
      <c r="B602" s="2">
        <v>81.71041666666666</v>
      </c>
      <c r="C602" s="1">
        <v>1.3194345903</v>
      </c>
      <c r="D602" s="1">
        <v>0.47249497286999997</v>
      </c>
      <c r="E602" s="1">
        <v>3.7310578822979998</v>
      </c>
      <c r="F602" s="1">
        <v>3.4401426717330001</v>
      </c>
    </row>
    <row r="603" spans="2:6" ht="9.75" customHeight="1">
      <c r="B603" s="2">
        <v>81.711111111111109</v>
      </c>
      <c r="C603" s="1">
        <v>2.76393266457</v>
      </c>
      <c r="D603" s="1">
        <v>2.6010434941499998</v>
      </c>
      <c r="E603" s="1">
        <v>3.769438286887</v>
      </c>
      <c r="F603" s="1">
        <v>3.4401426717330001</v>
      </c>
    </row>
    <row r="604" spans="2:6" ht="9.75" customHeight="1">
      <c r="B604" s="2">
        <v>81.750694444444449</v>
      </c>
      <c r="C604" s="1">
        <v>6.0802109170899996</v>
      </c>
      <c r="D604" s="1">
        <v>5.85013931749</v>
      </c>
      <c r="E604" s="1">
        <v>3.7864737983749999</v>
      </c>
      <c r="F604" s="1">
        <v>3.4401426717330001</v>
      </c>
    </row>
    <row r="605" spans="2:6" ht="9.75" customHeight="1">
      <c r="B605" s="2">
        <v>81.751388888888883</v>
      </c>
      <c r="C605" s="1">
        <v>7.2325575113699996</v>
      </c>
      <c r="D605" s="1">
        <v>7.7696039929999996</v>
      </c>
      <c r="E605" s="1">
        <v>3.7986810350089999</v>
      </c>
      <c r="F605" s="1">
        <v>3.4401426717330001</v>
      </c>
    </row>
    <row r="606" spans="2:6" ht="9.75" customHeight="1">
      <c r="B606" s="2">
        <v>81.752083333333331</v>
      </c>
      <c r="C606" s="1">
        <v>6.4530743606099996</v>
      </c>
      <c r="D606" s="1">
        <v>5.8834063546099999</v>
      </c>
      <c r="E606" s="1">
        <v>3.7982993493450001</v>
      </c>
      <c r="F606" s="1">
        <v>3.4401426717330001</v>
      </c>
    </row>
    <row r="607" spans="2:6" ht="9.75" customHeight="1">
      <c r="B607" s="2">
        <v>81.75277777777778</v>
      </c>
      <c r="C607" s="1">
        <v>5.8028641241800001</v>
      </c>
      <c r="D607" s="1">
        <v>4.5995091837700004</v>
      </c>
      <c r="E607" s="1">
        <v>3.793645918493</v>
      </c>
      <c r="F607" s="1">
        <v>3.4401426717330001</v>
      </c>
    </row>
    <row r="608" spans="2:6" ht="9.75" customHeight="1">
      <c r="B608" s="2">
        <v>81.792361111111106</v>
      </c>
      <c r="C608" s="1">
        <v>4.03291519287</v>
      </c>
      <c r="D608" s="1">
        <v>3.06016228934</v>
      </c>
      <c r="E608" s="1">
        <v>3.800325754553</v>
      </c>
      <c r="F608" s="1">
        <v>3.4401426717330001</v>
      </c>
    </row>
    <row r="609" spans="2:6" ht="9.75" customHeight="1">
      <c r="B609" s="2">
        <v>81.793055555555554</v>
      </c>
      <c r="C609" s="1">
        <v>3.4803922194700001</v>
      </c>
      <c r="D609" s="1">
        <v>3.2209920561700001</v>
      </c>
      <c r="E609" s="1">
        <v>3.806442550431</v>
      </c>
      <c r="F609" s="1">
        <v>3.4401426717330001</v>
      </c>
    </row>
    <row r="610" spans="2:6" ht="9.75" customHeight="1">
      <c r="B610" s="2">
        <v>81.793750000000003</v>
      </c>
      <c r="C610" s="1">
        <v>3.6989655620400002</v>
      </c>
      <c r="D610" s="1">
        <v>3.1972829313500002</v>
      </c>
      <c r="E610" s="1">
        <v>3.8196055757880001</v>
      </c>
      <c r="F610" s="1">
        <v>3.4401426717330001</v>
      </c>
    </row>
    <row r="611" spans="2:6" ht="9.75" customHeight="1">
      <c r="B611" s="2">
        <v>81.794444444444437</v>
      </c>
      <c r="C611" s="1">
        <v>4.6204892892</v>
      </c>
      <c r="D611" s="1">
        <v>4.0182597550799999</v>
      </c>
      <c r="E611" s="1">
        <v>3.846989758336</v>
      </c>
      <c r="F611" s="1">
        <v>3.4401426717330001</v>
      </c>
    </row>
    <row r="612" spans="2:6" ht="9.75" customHeight="1">
      <c r="B612" s="2">
        <v>81.834027777777777</v>
      </c>
      <c r="C612" s="1">
        <v>5.0959047314400001</v>
      </c>
      <c r="D612" s="1">
        <v>4.1303806141199999</v>
      </c>
      <c r="E612" s="1">
        <v>3.8769308202510002</v>
      </c>
      <c r="F612" s="1">
        <v>3.4401426717330001</v>
      </c>
    </row>
    <row r="613" spans="2:6" ht="9.75" customHeight="1">
      <c r="B613" s="2">
        <v>81.834722222222226</v>
      </c>
      <c r="C613" s="1">
        <v>6.1256404995200002</v>
      </c>
      <c r="D613" s="1">
        <v>4.2559614418800003</v>
      </c>
      <c r="E613" s="1">
        <v>3.9167186429330001</v>
      </c>
      <c r="F613" s="1">
        <v>3.4401426717330001</v>
      </c>
    </row>
    <row r="614" spans="2:6" ht="9.75" customHeight="1">
      <c r="B614" s="2">
        <v>81.83541666666666</v>
      </c>
      <c r="C614" s="1">
        <v>6.01395252948</v>
      </c>
      <c r="D614" s="1">
        <v>5.1528970651400003</v>
      </c>
      <c r="E614" s="1">
        <v>3.962324322492</v>
      </c>
      <c r="F614" s="1">
        <v>3.4401426717330001</v>
      </c>
    </row>
    <row r="615" spans="2:6" ht="9.75" customHeight="1">
      <c r="B615" s="2">
        <v>81.836111111111109</v>
      </c>
      <c r="C615" s="1">
        <v>5.4523840515800002</v>
      </c>
      <c r="D615" s="1">
        <v>4.6207627609699999</v>
      </c>
      <c r="E615" s="1">
        <v>4.0061754306789998</v>
      </c>
      <c r="F615" s="1">
        <v>3.4401426717330001</v>
      </c>
    </row>
    <row r="616" spans="2:6" ht="9.75" customHeight="1">
      <c r="B616" s="2">
        <v>81.875694444444449</v>
      </c>
      <c r="C616" s="1">
        <v>4.9877749645999998</v>
      </c>
      <c r="D616" s="1">
        <v>3.8109154749099998</v>
      </c>
      <c r="E616" s="1">
        <v>4.0484403296169997</v>
      </c>
      <c r="F616" s="1">
        <v>3.6813973122719998</v>
      </c>
    </row>
    <row r="617" spans="2:6" ht="9.75" customHeight="1">
      <c r="B617" s="2">
        <v>81.876388888888883</v>
      </c>
      <c r="C617" s="1">
        <v>5.2041095414500003</v>
      </c>
      <c r="D617" s="1">
        <v>4.78523417243</v>
      </c>
      <c r="E617" s="1">
        <v>4.0959422235299998</v>
      </c>
      <c r="F617" s="1">
        <v>3.6813973122719998</v>
      </c>
    </row>
    <row r="618" spans="2:6" ht="9.75" customHeight="1">
      <c r="B618" s="2">
        <v>81.877083333333331</v>
      </c>
      <c r="C618" s="1">
        <v>5.3621374879300001</v>
      </c>
      <c r="D618" s="1">
        <v>4.41892498142</v>
      </c>
      <c r="E618" s="1">
        <v>4.1484884788949996</v>
      </c>
      <c r="F618" s="1">
        <v>3.6813973122719998</v>
      </c>
    </row>
    <row r="619" spans="2:6" ht="9.75" customHeight="1">
      <c r="B619" s="2">
        <v>81.87777777777778</v>
      </c>
      <c r="C619" s="1">
        <v>6.0362421297099997</v>
      </c>
      <c r="D619" s="1">
        <v>4.4481613317099997</v>
      </c>
      <c r="E619" s="1">
        <v>4.2126831313919997</v>
      </c>
      <c r="F619" s="1">
        <v>3.6813973122719998</v>
      </c>
    </row>
    <row r="620" spans="2:6" ht="9.75" customHeight="1">
      <c r="B620" s="2">
        <v>81.917361111111106</v>
      </c>
      <c r="C620" s="1">
        <v>8.1369514841800008</v>
      </c>
      <c r="D620" s="1">
        <v>6.5692293459700002</v>
      </c>
      <c r="E620" s="1">
        <v>4.2848985302209996</v>
      </c>
      <c r="F620" s="1">
        <v>3.6813973122719998</v>
      </c>
    </row>
    <row r="621" spans="2:6" ht="9.75" customHeight="1">
      <c r="B621" s="2">
        <v>81.918055555555554</v>
      </c>
      <c r="C621" s="1">
        <v>8.1655432654899993</v>
      </c>
      <c r="D621" s="1">
        <v>5.7065460623200002</v>
      </c>
      <c r="E621" s="1">
        <v>4.3544201589840004</v>
      </c>
      <c r="F621" s="1">
        <v>3.6813973122719998</v>
      </c>
    </row>
    <row r="622" spans="2:6" ht="9.75" customHeight="1">
      <c r="B622" s="2">
        <v>81.918750000000003</v>
      </c>
      <c r="C622" s="1">
        <v>7.2027383290299998</v>
      </c>
      <c r="D622" s="1">
        <v>5.7076146553499996</v>
      </c>
      <c r="E622" s="1">
        <v>4.4114178563730002</v>
      </c>
      <c r="F622" s="1">
        <v>3.6813973122719998</v>
      </c>
    </row>
    <row r="623" spans="2:6" ht="9.75" customHeight="1">
      <c r="B623" s="2">
        <v>81.919444444444437</v>
      </c>
      <c r="C623" s="1">
        <v>5.8224995184199999</v>
      </c>
      <c r="D623" s="1">
        <v>4.9082829816400002</v>
      </c>
      <c r="E623" s="1">
        <v>4.4429601398539997</v>
      </c>
      <c r="F623" s="1">
        <v>3.6813973122719998</v>
      </c>
    </row>
    <row r="624" spans="2:6" ht="9.75" customHeight="1">
      <c r="B624" s="2">
        <v>81.959027777777777</v>
      </c>
      <c r="C624" s="1">
        <v>4.3293007434300002</v>
      </c>
      <c r="D624" s="1">
        <v>4.0061248952900002</v>
      </c>
      <c r="E624" s="1">
        <v>4.4533589652719998</v>
      </c>
      <c r="F624" s="1">
        <v>3.922071315328</v>
      </c>
    </row>
    <row r="625" spans="2:6" ht="9.75" customHeight="1">
      <c r="B625" s="2">
        <v>81.959722222222226</v>
      </c>
      <c r="C625" s="1">
        <v>2.79400268906</v>
      </c>
      <c r="D625" s="1">
        <v>2.4978171860099998</v>
      </c>
      <c r="E625" s="1">
        <v>4.4496559190570002</v>
      </c>
      <c r="F625" s="1">
        <v>3.922071315328</v>
      </c>
    </row>
    <row r="626" spans="2:6" ht="9.75" customHeight="1">
      <c r="B626" s="2">
        <v>81.96041666666666</v>
      </c>
      <c r="C626" s="1">
        <v>2.3529049891799998</v>
      </c>
      <c r="D626" s="1">
        <v>2.3290496406100001</v>
      </c>
      <c r="E626" s="1">
        <v>4.4327429165650001</v>
      </c>
      <c r="F626" s="1">
        <v>3.922071315328</v>
      </c>
    </row>
    <row r="627" spans="2:6" ht="9.75" customHeight="1">
      <c r="B627" s="2">
        <v>81.961111111111109</v>
      </c>
      <c r="C627" s="1">
        <v>2.4408964878899999</v>
      </c>
      <c r="D627" s="1">
        <v>2.5333079706400001</v>
      </c>
      <c r="E627" s="1">
        <v>4.4095574793920003</v>
      </c>
      <c r="F627" s="1">
        <v>3.922071315328</v>
      </c>
    </row>
    <row r="628" spans="2:6" ht="9.75" customHeight="1">
      <c r="B628" s="2">
        <v>82.000694444444449</v>
      </c>
      <c r="C628" s="1">
        <v>2.3182505136699998</v>
      </c>
      <c r="D628" s="1">
        <v>2.7599275458200001</v>
      </c>
      <c r="E628" s="1">
        <v>4.3865992297650003</v>
      </c>
      <c r="F628" s="1">
        <v>3.922071315328</v>
      </c>
    </row>
    <row r="629" spans="2:6" ht="9.75" customHeight="1">
      <c r="B629" s="2">
        <v>82.001388888888883</v>
      </c>
      <c r="C629" s="1">
        <v>3.41627727948</v>
      </c>
      <c r="D629" s="1">
        <v>4.2956841401399997</v>
      </c>
      <c r="E629" s="1">
        <v>4.3453320996980001</v>
      </c>
      <c r="F629" s="1">
        <v>3.922071315328</v>
      </c>
    </row>
    <row r="630" spans="2:6" ht="9.75" customHeight="1">
      <c r="B630" s="2">
        <v>82.002083333333331</v>
      </c>
      <c r="C630" s="1">
        <v>5.1858535709</v>
      </c>
      <c r="D630" s="1">
        <v>4.7422993145600003</v>
      </c>
      <c r="E630" s="1">
        <v>4.2987927911519996</v>
      </c>
      <c r="F630" s="1">
        <v>3.922071315328</v>
      </c>
    </row>
    <row r="631" spans="2:6" ht="9.75" customHeight="1">
      <c r="B631" s="2">
        <v>82.00277777777778</v>
      </c>
      <c r="C631" s="1">
        <v>5.1667451030800002</v>
      </c>
      <c r="D631" s="1">
        <v>5.2897986050699997</v>
      </c>
      <c r="E631" s="1">
        <v>4.2441681714169999</v>
      </c>
      <c r="F631" s="1">
        <v>3.922071315328</v>
      </c>
    </row>
    <row r="632" spans="2:6" ht="9.75" customHeight="1">
      <c r="B632" s="2">
        <v>82.042361111111106</v>
      </c>
      <c r="C632" s="1">
        <v>4.84720161024</v>
      </c>
      <c r="D632" s="1">
        <v>5.2290157284200003</v>
      </c>
      <c r="E632" s="1">
        <v>4.1638791050490003</v>
      </c>
      <c r="F632" s="1">
        <v>3.922071315328</v>
      </c>
    </row>
    <row r="633" spans="2:6" ht="9.75" customHeight="1">
      <c r="B633" s="2">
        <v>82.043055555555554</v>
      </c>
      <c r="C633" s="1">
        <v>4.3685602298599999</v>
      </c>
      <c r="D633" s="1">
        <v>4.3503541043</v>
      </c>
      <c r="E633" s="1">
        <v>4.0767203502319997</v>
      </c>
      <c r="F633" s="1">
        <v>3.922071315328</v>
      </c>
    </row>
    <row r="634" spans="2:6" ht="9.75" customHeight="1">
      <c r="B634" s="2">
        <v>82.043750000000003</v>
      </c>
      <c r="C634" s="1">
        <v>2.9238189891599999</v>
      </c>
      <c r="D634" s="1">
        <v>3.0007135919299999</v>
      </c>
      <c r="E634" s="1">
        <v>3.9769665467280002</v>
      </c>
      <c r="F634" s="1">
        <v>3.922071315328</v>
      </c>
    </row>
    <row r="635" spans="2:6" ht="9.75" customHeight="1">
      <c r="B635" s="2">
        <v>82.044444444444437</v>
      </c>
      <c r="C635" s="1">
        <v>2.80060691645</v>
      </c>
      <c r="D635" s="1">
        <v>2.46652382046</v>
      </c>
      <c r="E635" s="1">
        <v>3.8708097581360001</v>
      </c>
      <c r="F635" s="1">
        <v>3.922071315328</v>
      </c>
    </row>
    <row r="636" spans="2:6" ht="9.75" customHeight="1">
      <c r="B636" s="2">
        <v>82.084027777777777</v>
      </c>
      <c r="C636" s="1">
        <v>1.90239643012</v>
      </c>
      <c r="D636" s="1">
        <v>1.6563525671699999</v>
      </c>
      <c r="E636" s="1">
        <v>3.776000159758</v>
      </c>
      <c r="F636" s="1">
        <v>3.922071315328</v>
      </c>
    </row>
    <row r="637" spans="2:6" ht="9.75" customHeight="1">
      <c r="B637" s="2">
        <v>82.084722222222226</v>
      </c>
      <c r="C637" s="1">
        <v>0.23018200148000001</v>
      </c>
      <c r="D637" s="1">
        <v>0.16581460204000001</v>
      </c>
      <c r="E637" s="1">
        <v>3.6891427820559999</v>
      </c>
      <c r="F637" s="1">
        <v>3.994082886962</v>
      </c>
    </row>
    <row r="638" spans="2:6" ht="9.75" customHeight="1">
      <c r="B638" s="2">
        <v>82.08541666666666</v>
      </c>
      <c r="C638" s="1">
        <v>0.17643356814</v>
      </c>
      <c r="D638" s="1">
        <v>-0.24820751849</v>
      </c>
      <c r="E638" s="1">
        <v>3.6128817460230001</v>
      </c>
      <c r="F638" s="1">
        <v>4.0660944585959999</v>
      </c>
    </row>
    <row r="639" spans="2:6" ht="9.75" customHeight="1">
      <c r="B639" s="2">
        <v>82.086111111111109</v>
      </c>
      <c r="C639" s="1">
        <v>0.46986949586999999</v>
      </c>
      <c r="D639" s="1">
        <v>-0.46626524406999997</v>
      </c>
      <c r="E639" s="1">
        <v>3.5468006936530001</v>
      </c>
      <c r="F639" s="1">
        <v>4.1381060302300003</v>
      </c>
    </row>
    <row r="640" spans="2:6" ht="9.75" customHeight="1">
      <c r="B640" s="2">
        <v>82.125694444444449</v>
      </c>
      <c r="C640" s="1">
        <v>-0.13729530448999999</v>
      </c>
      <c r="D640" s="1">
        <v>-0.77092892834000004</v>
      </c>
      <c r="E640" s="1">
        <v>3.4877678310690001</v>
      </c>
      <c r="F640" s="1">
        <v>4.2101176018629998</v>
      </c>
    </row>
    <row r="641" spans="2:6" ht="9.75" customHeight="1">
      <c r="B641" s="2">
        <v>82.126388888888883</v>
      </c>
      <c r="C641" s="1">
        <v>2.75437039964</v>
      </c>
      <c r="D641" s="1">
        <v>1.2221230036299999</v>
      </c>
      <c r="E641" s="1">
        <v>3.4354893389050001</v>
      </c>
      <c r="F641" s="1">
        <v>4.2101176018629998</v>
      </c>
    </row>
    <row r="642" spans="2:6" ht="9.75" customHeight="1">
      <c r="B642" s="2">
        <v>82.127083333333331</v>
      </c>
      <c r="C642" s="1">
        <v>3.0938680644100001</v>
      </c>
      <c r="D642" s="1">
        <v>2.18100682666</v>
      </c>
      <c r="E642" s="1">
        <v>3.3924816525049999</v>
      </c>
      <c r="F642" s="1">
        <v>4.2101176018629998</v>
      </c>
    </row>
    <row r="643" spans="2:6" ht="9.75" customHeight="1">
      <c r="B643" s="2">
        <v>82.12777777777778</v>
      </c>
      <c r="C643" s="1">
        <v>2.98668319096</v>
      </c>
      <c r="D643" s="1">
        <v>2.7679181992099999</v>
      </c>
      <c r="E643" s="1">
        <v>3.3584128851049999</v>
      </c>
      <c r="F643" s="1">
        <v>4.2101176018629998</v>
      </c>
    </row>
    <row r="644" spans="2:6" ht="9.75" customHeight="1">
      <c r="B644" s="2">
        <v>82.167361111111106</v>
      </c>
      <c r="C644" s="1">
        <v>4.3159929543900004</v>
      </c>
      <c r="D644" s="1">
        <v>4.8796815781299996</v>
      </c>
      <c r="E644" s="1">
        <v>3.3330571715840001</v>
      </c>
      <c r="F644" s="1">
        <v>4.2101176018629998</v>
      </c>
    </row>
    <row r="645" spans="2:6" ht="9.75" customHeight="1">
      <c r="B645" s="2">
        <v>82.168055555555554</v>
      </c>
      <c r="C645" s="1">
        <v>3.5056517589</v>
      </c>
      <c r="D645" s="1">
        <v>4.2787992705600004</v>
      </c>
      <c r="E645" s="1">
        <v>3.321373070705</v>
      </c>
      <c r="F645" s="1">
        <v>4.2101176018629998</v>
      </c>
    </row>
    <row r="646" spans="2:6" ht="9.75" customHeight="1">
      <c r="B646" s="2">
        <v>82.168750000000003</v>
      </c>
      <c r="C646" s="1">
        <v>5.2217938661999996</v>
      </c>
      <c r="D646" s="1">
        <v>5.9452087692599997</v>
      </c>
      <c r="E646" s="1">
        <v>3.3255456256050002</v>
      </c>
      <c r="F646" s="1">
        <v>4.2101176018639999</v>
      </c>
    </row>
    <row r="647" spans="2:6" ht="9.75" customHeight="1">
      <c r="B647" s="2">
        <v>82.169444444444437</v>
      </c>
      <c r="C647" s="1">
        <v>5.4434136825000001</v>
      </c>
      <c r="D647" s="1">
        <v>6.9073676302999996</v>
      </c>
      <c r="E647" s="1">
        <v>3.3425043773500001</v>
      </c>
      <c r="F647" s="1">
        <v>4.2101176018629998</v>
      </c>
    </row>
    <row r="648" spans="2:6" ht="9.75" customHeight="1">
      <c r="B648" s="2">
        <v>82.209027777777777</v>
      </c>
      <c r="C648" s="1">
        <v>6.9171884054100001</v>
      </c>
      <c r="D648" s="1">
        <v>7.3937551498299996</v>
      </c>
      <c r="E648" s="1">
        <v>3.3770595144220001</v>
      </c>
      <c r="F648" s="1">
        <v>4.2101176018639999</v>
      </c>
    </row>
    <row r="649" spans="2:6" ht="9.75" customHeight="1">
      <c r="B649" s="2">
        <v>82.209722222222226</v>
      </c>
      <c r="C649" s="1">
        <v>7.4922214863700001</v>
      </c>
      <c r="D649" s="1">
        <v>7.6090908386000002</v>
      </c>
      <c r="E649" s="1">
        <v>3.4208619053059999</v>
      </c>
      <c r="F649" s="1">
        <v>4.2101176018629998</v>
      </c>
    </row>
    <row r="650" spans="2:6" ht="9.75" customHeight="1">
      <c r="B650" s="2">
        <v>82.21041666666666</v>
      </c>
      <c r="C650" s="1">
        <v>6.2262063596899999</v>
      </c>
      <c r="D650" s="1">
        <v>6.0504811117199999</v>
      </c>
      <c r="E650" s="1">
        <v>3.4633941517240001</v>
      </c>
      <c r="F650" s="1">
        <v>4.2101176018629998</v>
      </c>
    </row>
    <row r="651" spans="2:6" ht="9.75" customHeight="1">
      <c r="B651" s="2">
        <v>82.211111111111109</v>
      </c>
      <c r="C651" s="1">
        <v>4.8446526353000001</v>
      </c>
      <c r="D651" s="1">
        <v>5.4826645597099999</v>
      </c>
      <c r="E651" s="1">
        <v>3.5046691338830001</v>
      </c>
      <c r="F651" s="1">
        <v>4.2101176018639999</v>
      </c>
    </row>
    <row r="652" spans="2:6" ht="9.75" customHeight="1">
      <c r="B652" s="2">
        <v>82.250694444444449</v>
      </c>
      <c r="C652" s="1">
        <v>3.9456823027399999</v>
      </c>
      <c r="D652" s="1">
        <v>3.8638151618499998</v>
      </c>
      <c r="E652" s="1">
        <v>3.5321367184349999</v>
      </c>
      <c r="F652" s="1">
        <v>3.922071315328</v>
      </c>
    </row>
    <row r="653" spans="2:6" ht="9.75" customHeight="1">
      <c r="B653" s="2">
        <v>82.251388888888883</v>
      </c>
      <c r="C653" s="1">
        <v>0.65760868285999996</v>
      </c>
      <c r="D653" s="1">
        <v>0.32504693640999999</v>
      </c>
      <c r="E653" s="1">
        <v>3.5436877166270002</v>
      </c>
      <c r="F653" s="1">
        <v>3.922071315328</v>
      </c>
    </row>
    <row r="654" spans="2:6" ht="9.75" customHeight="1">
      <c r="B654" s="2">
        <v>82.252083333333331</v>
      </c>
      <c r="C654" s="1">
        <v>-7.0186481090000002E-2</v>
      </c>
      <c r="D654" s="1">
        <v>-1.1288699199800001</v>
      </c>
      <c r="E654" s="1">
        <v>3.5399076588480001</v>
      </c>
      <c r="F654" s="1">
        <v>3.922071315328</v>
      </c>
    </row>
    <row r="655" spans="2:6" ht="9.75" customHeight="1">
      <c r="B655" s="2">
        <v>82.25277777777778</v>
      </c>
      <c r="C655" s="1">
        <v>-0.79254209880000004</v>
      </c>
      <c r="D655" s="1">
        <v>-2.3708914848</v>
      </c>
      <c r="E655" s="1">
        <v>3.5139580030380002</v>
      </c>
      <c r="F655" s="1">
        <v>3.922071315328</v>
      </c>
    </row>
    <row r="656" spans="2:6" ht="9.75" customHeight="1">
      <c r="B656" s="2">
        <v>82.292361111111106</v>
      </c>
      <c r="C656" s="1">
        <v>-2.16978962031</v>
      </c>
      <c r="D656" s="1">
        <v>-5.0938621569500002</v>
      </c>
      <c r="E656" s="1">
        <v>3.4786327807470001</v>
      </c>
      <c r="F656" s="1">
        <v>3.922071315328</v>
      </c>
    </row>
    <row r="657" spans="2:6" ht="9.75" customHeight="1">
      <c r="B657" s="2">
        <v>82.293055555555554</v>
      </c>
      <c r="C657" s="1">
        <v>-2.6892004695199998</v>
      </c>
      <c r="D657" s="1">
        <v>-5.9789630362299997</v>
      </c>
      <c r="E657" s="1">
        <v>3.4318867847829999</v>
      </c>
      <c r="F657" s="1">
        <v>3.922071315328</v>
      </c>
    </row>
    <row r="658" spans="2:6" ht="9.75" customHeight="1">
      <c r="B658" s="2">
        <v>82.293750000000003</v>
      </c>
      <c r="C658" s="1">
        <v>-2.0843261537400002</v>
      </c>
      <c r="D658" s="1">
        <v>-5.9401213793299998</v>
      </c>
      <c r="E658" s="1">
        <v>3.3835835300229999</v>
      </c>
      <c r="F658" s="1">
        <v>3.922071315328</v>
      </c>
    </row>
    <row r="659" spans="2:6" ht="9.75" customHeight="1">
      <c r="B659" s="2">
        <v>82.294444444444437</v>
      </c>
      <c r="C659" s="1">
        <v>0.75367129513999997</v>
      </c>
      <c r="D659" s="1">
        <v>-2.2732440462899999</v>
      </c>
      <c r="E659" s="1">
        <v>3.3433329246999999</v>
      </c>
      <c r="F659" s="1">
        <v>3.922071315328</v>
      </c>
    </row>
    <row r="660" spans="2:6" ht="9.75" customHeight="1">
      <c r="B660" s="2">
        <v>82.334027777777777</v>
      </c>
      <c r="C660" s="1">
        <v>2.5568884290699998</v>
      </c>
      <c r="D660" s="1">
        <v>2.54568276432</v>
      </c>
      <c r="E660" s="1">
        <v>3.3015151634239999</v>
      </c>
      <c r="F660" s="1">
        <v>3.922071315328</v>
      </c>
    </row>
    <row r="661" spans="2:6" ht="9.75" customHeight="1">
      <c r="B661" s="2">
        <v>82.334722222222226</v>
      </c>
      <c r="C661" s="1">
        <v>6.1908819618599997</v>
      </c>
      <c r="D661" s="1">
        <v>6.6607844172900004</v>
      </c>
      <c r="E661" s="1">
        <v>3.2675018850650002</v>
      </c>
      <c r="F661" s="1">
        <v>3.861902814564</v>
      </c>
    </row>
    <row r="662" spans="2:6" ht="9.75" customHeight="1">
      <c r="B662" s="2">
        <v>82.33541666666666</v>
      </c>
      <c r="C662" s="1">
        <v>6.14328060334</v>
      </c>
      <c r="D662" s="1">
        <v>6.7819810939799998</v>
      </c>
      <c r="E662" s="1">
        <v>3.2409493799639999</v>
      </c>
      <c r="F662" s="1">
        <v>3.8017343137999999</v>
      </c>
    </row>
    <row r="663" spans="2:6" ht="9.75" customHeight="1">
      <c r="B663" s="2">
        <v>82.336111111111109</v>
      </c>
      <c r="C663" s="1">
        <v>4.8959085629499999</v>
      </c>
      <c r="D663" s="1">
        <v>5.0706005453499996</v>
      </c>
      <c r="E663" s="1">
        <v>3.2148249772350002</v>
      </c>
      <c r="F663" s="1">
        <v>3.7415658130359999</v>
      </c>
    </row>
    <row r="664" spans="2:6" ht="9.75" customHeight="1">
      <c r="B664" s="2">
        <v>82.375694444444449</v>
      </c>
      <c r="C664" s="1">
        <v>4.4631201761300003</v>
      </c>
      <c r="D664" s="1">
        <v>4.9836360871699998</v>
      </c>
      <c r="E664" s="1">
        <v>3.2004735995470002</v>
      </c>
      <c r="F664" s="1">
        <v>3.482888253584</v>
      </c>
    </row>
    <row r="665" spans="2:6" ht="9.75" customHeight="1">
      <c r="B665" s="2">
        <v>82.376388888888883</v>
      </c>
      <c r="C665" s="1">
        <v>3.32880007796</v>
      </c>
      <c r="D665" s="1">
        <v>3.97205295891</v>
      </c>
      <c r="E665" s="1">
        <v>3.204142240126</v>
      </c>
      <c r="F665" s="1">
        <v>3.4848003868149999</v>
      </c>
    </row>
    <row r="666" spans="2:6" ht="9.75" customHeight="1">
      <c r="B666" s="2">
        <v>82.377083333333331</v>
      </c>
      <c r="C666" s="1">
        <v>4.2844358253000001</v>
      </c>
      <c r="D666" s="1">
        <v>4.6183920838699999</v>
      </c>
      <c r="E666" s="1">
        <v>3.2208434081370001</v>
      </c>
      <c r="F666" s="1">
        <v>3.4872258128000002</v>
      </c>
    </row>
    <row r="667" spans="2:6" ht="9.75" customHeight="1">
      <c r="B667" s="2">
        <v>82.37777777777778</v>
      </c>
      <c r="C667" s="1">
        <v>5.5949366936000002</v>
      </c>
      <c r="D667" s="1">
        <v>4.53082936725</v>
      </c>
      <c r="E667" s="1">
        <v>3.2700885399159998</v>
      </c>
      <c r="F667" s="1">
        <v>3.4892309261090002</v>
      </c>
    </row>
    <row r="668" spans="2:6" ht="9.75" customHeight="1">
      <c r="B668" s="2">
        <v>82.417361111111106</v>
      </c>
      <c r="C668" s="1">
        <v>4.8971557775500001</v>
      </c>
      <c r="D668" s="1">
        <v>5.5374592578300001</v>
      </c>
      <c r="E668" s="1">
        <v>3.3356633472800001</v>
      </c>
      <c r="F668" s="1">
        <v>3.4902145125359998</v>
      </c>
    </row>
    <row r="669" spans="2:6" ht="9.75" customHeight="1">
      <c r="B669" s="2">
        <v>82.418055555555554</v>
      </c>
      <c r="C669" s="1">
        <v>3.9652282218699999</v>
      </c>
      <c r="D669" s="1">
        <v>3.54437130647</v>
      </c>
      <c r="E669" s="1">
        <v>3.3974193287940002</v>
      </c>
      <c r="F669" s="1">
        <v>3.4898940502390001</v>
      </c>
    </row>
    <row r="670" spans="2:6" ht="9.75" customHeight="1">
      <c r="B670" s="2">
        <v>82.418750000000003</v>
      </c>
      <c r="C670" s="1">
        <v>5.9636273496600003</v>
      </c>
      <c r="D670" s="1">
        <v>3.9278744722500001</v>
      </c>
      <c r="E670" s="1">
        <v>3.4490288301410001</v>
      </c>
      <c r="F670" s="1">
        <v>3.4882923241500001</v>
      </c>
    </row>
    <row r="671" spans="2:6" ht="9.75" customHeight="1">
      <c r="B671" s="2">
        <v>82.419444444444437</v>
      </c>
      <c r="C671" s="1">
        <v>5.1405964712700003</v>
      </c>
      <c r="D671" s="1">
        <v>3.6816662648</v>
      </c>
      <c r="E671" s="1">
        <v>3.4669651802570001</v>
      </c>
      <c r="F671" s="1">
        <v>3.4857337277010001</v>
      </c>
    </row>
    <row r="672" spans="2:6" ht="9.75" customHeight="1">
      <c r="B672" s="2">
        <v>82.459027777777777</v>
      </c>
      <c r="C672" s="1">
        <v>6.3478104633500001</v>
      </c>
      <c r="D672" s="1">
        <v>4.1716389557099998</v>
      </c>
      <c r="E672" s="1">
        <v>3.4544608312110001</v>
      </c>
      <c r="F672" s="1">
        <v>2.9575293069459998</v>
      </c>
    </row>
    <row r="673" spans="2:6" ht="9.75" customHeight="1">
      <c r="B673" s="2">
        <v>82.459722222222226</v>
      </c>
      <c r="C673" s="1">
        <v>6.3204250846000001</v>
      </c>
      <c r="D673" s="1">
        <v>4.5542779121299999</v>
      </c>
      <c r="E673" s="1">
        <v>3.4146567011859998</v>
      </c>
      <c r="F673" s="1">
        <v>2.9581581019779999</v>
      </c>
    </row>
    <row r="674" spans="2:6" ht="9.75" customHeight="1">
      <c r="B674" s="2">
        <v>82.46041666666666</v>
      </c>
      <c r="C674" s="1">
        <v>2.6034130250900001</v>
      </c>
      <c r="D674" s="1">
        <v>1.6773669744799999</v>
      </c>
      <c r="E674" s="1">
        <v>3.3505129698479998</v>
      </c>
      <c r="F674" s="1">
        <v>2.9594152100189999</v>
      </c>
    </row>
    <row r="675" spans="2:6" ht="9.75" customHeight="1">
      <c r="B675" s="2">
        <v>82.461111111111109</v>
      </c>
      <c r="C675" s="1">
        <v>2.3517447738100001</v>
      </c>
      <c r="D675" s="1">
        <v>1.65607533823</v>
      </c>
      <c r="E675" s="1">
        <v>3.2608535368060001</v>
      </c>
      <c r="F675" s="1">
        <v>2.9606868639830002</v>
      </c>
    </row>
    <row r="676" spans="2:6" ht="9.75" customHeight="1">
      <c r="B676" s="2">
        <v>82.500694444444449</v>
      </c>
      <c r="C676" s="1">
        <v>1.35662969147</v>
      </c>
      <c r="D676" s="1">
        <v>0.82373938733999996</v>
      </c>
      <c r="E676" s="1">
        <v>3.1626937655299998</v>
      </c>
      <c r="F676" s="1">
        <v>2.9558802241539999</v>
      </c>
    </row>
    <row r="677" spans="2:6" ht="9.75" customHeight="1">
      <c r="B677" s="2">
        <v>82.501388888888883</v>
      </c>
      <c r="C677" s="1">
        <v>1.4339347166400001</v>
      </c>
      <c r="D677" s="1">
        <v>0.94615983427999995</v>
      </c>
      <c r="E677" s="1">
        <v>3.0664637377599999</v>
      </c>
      <c r="F677" s="1">
        <v>2.9558802241539999</v>
      </c>
    </row>
    <row r="678" spans="2:6" ht="9.75" customHeight="1">
      <c r="B678" s="2">
        <v>82.502083333333331</v>
      </c>
      <c r="C678" s="1">
        <v>-0.68929005525999998</v>
      </c>
      <c r="D678" s="1">
        <v>-0.81183602143</v>
      </c>
      <c r="E678" s="1">
        <v>2.9722041680559999</v>
      </c>
      <c r="F678" s="1">
        <v>2.9558802241539999</v>
      </c>
    </row>
    <row r="679" spans="2:6" ht="9.75" customHeight="1">
      <c r="B679" s="2">
        <v>82.50277777777778</v>
      </c>
      <c r="C679" s="1">
        <v>-1.55273410609</v>
      </c>
      <c r="D679" s="1">
        <v>-1.4901519854</v>
      </c>
      <c r="E679" s="1">
        <v>2.9079255686800001</v>
      </c>
      <c r="F679" s="1">
        <v>2.4692612590369998</v>
      </c>
    </row>
    <row r="680" spans="2:6" ht="9.75" customHeight="1">
      <c r="B680" s="2">
        <v>82.542361111111106</v>
      </c>
      <c r="C680" s="1">
        <v>-0.12146734022</v>
      </c>
      <c r="D680" s="1">
        <v>-3.3549166620000001E-2</v>
      </c>
      <c r="E680" s="1">
        <v>2.8411001832779998</v>
      </c>
      <c r="F680" s="1">
        <v>2.4692612590369998</v>
      </c>
    </row>
    <row r="681" spans="2:6" ht="9.75" customHeight="1">
      <c r="B681" s="2">
        <v>82.543055555555554</v>
      </c>
      <c r="C681" s="1">
        <v>1.47329365841</v>
      </c>
      <c r="D681" s="1">
        <v>0.48487358786000001</v>
      </c>
      <c r="E681" s="1">
        <v>2.7775148478289999</v>
      </c>
      <c r="F681" s="1">
        <v>2.9558802241539999</v>
      </c>
    </row>
    <row r="682" spans="2:6" ht="9.75" customHeight="1">
      <c r="B682" s="2">
        <v>82.543750000000003</v>
      </c>
      <c r="C682" s="1">
        <v>2.8312106054499999</v>
      </c>
      <c r="D682" s="1">
        <v>3.0819287526100001</v>
      </c>
      <c r="E682" s="1">
        <v>2.7210818277679998</v>
      </c>
      <c r="F682" s="1">
        <v>2.9558802241539999</v>
      </c>
    </row>
    <row r="683" spans="2:6" ht="9.75" customHeight="1">
      <c r="B683" s="2">
        <v>82.544444444444437</v>
      </c>
      <c r="C683" s="1">
        <v>4.16933134694</v>
      </c>
      <c r="D683" s="1">
        <v>2.4362803569999998</v>
      </c>
      <c r="E683" s="1">
        <v>2.6556910480920002</v>
      </c>
      <c r="F683" s="1">
        <v>2.9558802241539999</v>
      </c>
    </row>
    <row r="684" spans="2:6" ht="9.75" customHeight="1">
      <c r="B684" s="2">
        <v>82.584027777777777</v>
      </c>
      <c r="C684" s="1">
        <v>1.2180909037500001</v>
      </c>
      <c r="D684" s="1">
        <v>0.67087330644999998</v>
      </c>
      <c r="E684" s="1">
        <v>2.6109008691060001</v>
      </c>
      <c r="F684" s="1">
        <v>2.9558802241539999</v>
      </c>
    </row>
    <row r="685" spans="2:6" ht="9.75" customHeight="1">
      <c r="B685" s="2">
        <v>82.584722222222226</v>
      </c>
      <c r="C685" s="1">
        <v>-2.3767556235299998</v>
      </c>
      <c r="D685" s="1">
        <v>-2.1867538026700002</v>
      </c>
      <c r="E685" s="1">
        <v>2.5803141351960002</v>
      </c>
      <c r="F685" s="1">
        <v>2.9558802241539999</v>
      </c>
    </row>
    <row r="686" spans="2:6" ht="9.75" customHeight="1">
      <c r="B686" s="2">
        <v>82.58541666666666</v>
      </c>
      <c r="C686" s="1">
        <v>-1.2443781705800001</v>
      </c>
      <c r="D686" s="1">
        <v>-1.70531155033</v>
      </c>
      <c r="E686" s="1">
        <v>2.5674463146569999</v>
      </c>
      <c r="F686" s="1">
        <v>2.9558802241539999</v>
      </c>
    </row>
    <row r="687" spans="2:6" ht="9.75" customHeight="1">
      <c r="B687" s="2">
        <v>82.586111111111109</v>
      </c>
      <c r="C687" s="1">
        <v>-2.9032323232100001</v>
      </c>
      <c r="D687" s="1">
        <v>-1.9521946351799999</v>
      </c>
      <c r="E687" s="1">
        <v>2.5719058149810001</v>
      </c>
      <c r="F687" s="1">
        <v>2.9558802241539999</v>
      </c>
    </row>
    <row r="688" spans="2:6" ht="9.75" customHeight="1">
      <c r="B688" s="2">
        <v>82.625694444444449</v>
      </c>
      <c r="C688" s="1">
        <v>-1.6443922740700001</v>
      </c>
      <c r="D688" s="1">
        <v>-1.24250366113</v>
      </c>
      <c r="E688" s="1">
        <v>2.6006530115030002</v>
      </c>
      <c r="F688" s="1">
        <v>2.9558802241539999</v>
      </c>
    </row>
    <row r="689" spans="2:6" ht="9.75" customHeight="1">
      <c r="B689" s="2">
        <v>82.626388888888883</v>
      </c>
      <c r="C689" s="1">
        <v>1.17532986389</v>
      </c>
      <c r="D689" s="1">
        <v>1.20304235496</v>
      </c>
      <c r="E689" s="1">
        <v>2.6456669251010001</v>
      </c>
      <c r="F689" s="1">
        <v>2.9558802241539999</v>
      </c>
    </row>
    <row r="690" spans="2:6" ht="9.75" customHeight="1">
      <c r="B690" s="2">
        <v>82.627083333333331</v>
      </c>
      <c r="C690" s="1">
        <v>3.0784552183799998</v>
      </c>
      <c r="D690" s="1">
        <v>2.1324752671399998</v>
      </c>
      <c r="E690" s="1">
        <v>2.6991232004770001</v>
      </c>
      <c r="F690" s="1">
        <v>2.9558802241539999</v>
      </c>
    </row>
    <row r="691" spans="2:6" ht="9.75" customHeight="1">
      <c r="B691" s="2">
        <v>82.62777777777778</v>
      </c>
      <c r="C691" s="1">
        <v>5.3180724423500001</v>
      </c>
      <c r="D691" s="1">
        <v>4.5203577419899998</v>
      </c>
      <c r="E691" s="1">
        <v>2.7644505344039998</v>
      </c>
      <c r="F691" s="1">
        <v>2.9558802241539999</v>
      </c>
    </row>
    <row r="692" spans="2:6" ht="9.75" customHeight="1">
      <c r="B692" s="2">
        <v>82.667361111111106</v>
      </c>
      <c r="C692" s="1">
        <v>7.2799326473199999</v>
      </c>
      <c r="D692" s="1">
        <v>5.8879091064000004</v>
      </c>
      <c r="E692" s="1">
        <v>2.810013751049</v>
      </c>
      <c r="F692" s="1">
        <v>2.9558802241539999</v>
      </c>
    </row>
    <row r="693" spans="2:6" ht="9.75" customHeight="1">
      <c r="B693" s="2">
        <v>82.668055555555554</v>
      </c>
      <c r="C693" s="1">
        <v>8.2922167879999993</v>
      </c>
      <c r="D693" s="1">
        <v>7.3844292575599999</v>
      </c>
      <c r="E693" s="1">
        <v>2.848955284788</v>
      </c>
      <c r="F693" s="1">
        <v>2.9558802241539999</v>
      </c>
    </row>
    <row r="694" spans="2:6" ht="9.75" customHeight="1">
      <c r="B694" s="2">
        <v>82.668750000000003</v>
      </c>
      <c r="C694" s="1">
        <v>7.6381646601700002</v>
      </c>
      <c r="D694" s="1">
        <v>7.2954931702400003</v>
      </c>
      <c r="E694" s="1">
        <v>2.8868809785790002</v>
      </c>
      <c r="F694" s="1">
        <v>2.9558802241539999</v>
      </c>
    </row>
    <row r="695" spans="2:6" ht="9.75" customHeight="1">
      <c r="B695" s="2">
        <v>82.669444444444437</v>
      </c>
      <c r="C695" s="1">
        <v>6.7346856904000001</v>
      </c>
      <c r="D695" s="1">
        <v>6.2148879415299998</v>
      </c>
      <c r="E695" s="1">
        <v>2.9200737670180001</v>
      </c>
      <c r="F695" s="1">
        <v>2.9558802241539999</v>
      </c>
    </row>
    <row r="696" spans="2:6" ht="9.75" customHeight="1">
      <c r="B696" s="2">
        <v>82.709027777777777</v>
      </c>
      <c r="C696" s="1">
        <v>5.4531029783399996</v>
      </c>
      <c r="D696" s="1">
        <v>5.4686146000400004</v>
      </c>
      <c r="E696" s="1">
        <v>2.9667676712920001</v>
      </c>
      <c r="F696" s="1">
        <v>2.9558802241539999</v>
      </c>
    </row>
    <row r="697" spans="2:6" ht="9.75" customHeight="1">
      <c r="B697" s="2">
        <v>82.709722222222226</v>
      </c>
      <c r="C697" s="1">
        <v>4.1231365948400001</v>
      </c>
      <c r="D697" s="1">
        <v>3.4832274914800001</v>
      </c>
      <c r="E697" s="1">
        <v>3.0193659912399999</v>
      </c>
      <c r="F697" s="1">
        <v>2.9558802241539999</v>
      </c>
    </row>
    <row r="698" spans="2:6" ht="9.75" customHeight="1">
      <c r="B698" s="2">
        <v>82.71041666666666</v>
      </c>
      <c r="C698" s="1">
        <v>3.22389036021</v>
      </c>
      <c r="D698" s="1">
        <v>1.9278433590999999</v>
      </c>
      <c r="E698" s="1">
        <v>3.0706956464049999</v>
      </c>
      <c r="F698" s="1">
        <v>2.9558802241539999</v>
      </c>
    </row>
    <row r="699" spans="2:6" ht="9.75" customHeight="1">
      <c r="B699" s="2">
        <v>82.711111111111109</v>
      </c>
      <c r="C699" s="1">
        <v>3.8465259338200002</v>
      </c>
      <c r="D699" s="1">
        <v>2.37849050234</v>
      </c>
      <c r="E699" s="1">
        <v>3.118980086439</v>
      </c>
      <c r="F699" s="1">
        <v>2.9558802241539999</v>
      </c>
    </row>
    <row r="700" spans="2:6" ht="9.75" customHeight="1">
      <c r="B700" s="2">
        <v>82.750694444444449</v>
      </c>
      <c r="C700" s="1">
        <v>3.9147687917499998</v>
      </c>
      <c r="D700" s="1">
        <v>2.5111563028599999</v>
      </c>
      <c r="E700" s="1">
        <v>3.1642099546989999</v>
      </c>
      <c r="F700" s="1">
        <v>2.3032699110569999</v>
      </c>
    </row>
    <row r="701" spans="2:6" ht="9.75" customHeight="1">
      <c r="B701" s="2">
        <v>82.751388888888883</v>
      </c>
      <c r="C701" s="1">
        <v>3.9905717894200001</v>
      </c>
      <c r="D701" s="1">
        <v>1.9925313867000001</v>
      </c>
      <c r="E701" s="1">
        <v>3.1978842111630001</v>
      </c>
      <c r="F701" s="1">
        <v>2.3032699110569999</v>
      </c>
    </row>
    <row r="702" spans="2:6" ht="9.75" customHeight="1">
      <c r="B702" s="2">
        <v>82.752083333333331</v>
      </c>
      <c r="C702" s="1">
        <v>3.62587417093</v>
      </c>
      <c r="D702" s="1">
        <v>2.7126212198499999</v>
      </c>
      <c r="E702" s="1">
        <v>3.2187395071539999</v>
      </c>
      <c r="F702" s="1">
        <v>2.400945246035</v>
      </c>
    </row>
    <row r="703" spans="2:6" ht="9.75" customHeight="1">
      <c r="B703" s="2">
        <v>82.75277777777778</v>
      </c>
      <c r="C703" s="1">
        <v>3.0661145903200002</v>
      </c>
      <c r="D703" s="1">
        <v>2.1820245170399999</v>
      </c>
      <c r="E703" s="1">
        <v>3.2270725950760002</v>
      </c>
      <c r="F703" s="1">
        <v>2.400945246035</v>
      </c>
    </row>
    <row r="704" spans="2:6" ht="9.75" customHeight="1">
      <c r="B704" s="2">
        <v>82.792361111111106</v>
      </c>
      <c r="C704" s="1">
        <v>2.7771306200899999</v>
      </c>
      <c r="D704" s="1">
        <v>2.1872074818699998</v>
      </c>
      <c r="E704" s="1">
        <v>3.209858829541</v>
      </c>
      <c r="F704" s="1">
        <v>2.400945246035</v>
      </c>
    </row>
    <row r="705" spans="2:6" ht="9.75" customHeight="1">
      <c r="B705" s="2">
        <v>82.793055555555554</v>
      </c>
      <c r="C705" s="1">
        <v>2.6016466390000001</v>
      </c>
      <c r="D705" s="1">
        <v>2.1459063754400001</v>
      </c>
      <c r="E705" s="1">
        <v>3.1810797242439999</v>
      </c>
      <c r="F705" s="1">
        <v>2.400945246035</v>
      </c>
    </row>
    <row r="706" spans="2:6" ht="9.75" customHeight="1">
      <c r="B706" s="2">
        <v>82.793750000000003</v>
      </c>
      <c r="C706" s="1">
        <v>3.2419981715500001</v>
      </c>
      <c r="D706" s="1">
        <v>2.4450965464499999</v>
      </c>
      <c r="E706" s="1">
        <v>3.1477508444989999</v>
      </c>
      <c r="F706" s="1">
        <v>2.3618865598640002</v>
      </c>
    </row>
    <row r="707" spans="2:6" ht="9.75" customHeight="1">
      <c r="B707" s="2">
        <v>82.794444444444437</v>
      </c>
      <c r="C707" s="1">
        <v>3.1529868060999999</v>
      </c>
      <c r="D707" s="1">
        <v>2.9992180746999999</v>
      </c>
      <c r="E707" s="1">
        <v>3.1099796487579998</v>
      </c>
      <c r="F707" s="1">
        <v>2.3618865598640002</v>
      </c>
    </row>
    <row r="708" spans="2:6" ht="9.75" customHeight="1">
      <c r="B708" s="2">
        <v>82.834027777777777</v>
      </c>
      <c r="C708" s="1">
        <v>4.3425748136999998</v>
      </c>
      <c r="D708" s="1">
        <v>3.7761171334600001</v>
      </c>
      <c r="E708" s="1">
        <v>3.0810851948429998</v>
      </c>
      <c r="F708" s="1">
        <v>2.3618865598640002</v>
      </c>
    </row>
    <row r="709" spans="2:6" ht="9.75" customHeight="1">
      <c r="B709" s="2">
        <v>82.834722222222226</v>
      </c>
      <c r="C709" s="1">
        <v>4.2730754304499996</v>
      </c>
      <c r="D709" s="1">
        <v>3.3984612043800002</v>
      </c>
      <c r="E709" s="1">
        <v>3.0542785492159998</v>
      </c>
      <c r="F709" s="1">
        <v>2.3618865598640002</v>
      </c>
    </row>
    <row r="710" spans="2:6" ht="9.75" customHeight="1">
      <c r="B710" s="2">
        <v>82.83541666666666</v>
      </c>
      <c r="C710" s="1">
        <v>4.3891962532699997</v>
      </c>
      <c r="D710" s="1">
        <v>4.1828027666200001</v>
      </c>
      <c r="E710" s="1">
        <v>3.0310954018029999</v>
      </c>
      <c r="F710" s="1">
        <v>2.3618865598640002</v>
      </c>
    </row>
    <row r="711" spans="2:6" ht="9.75" customHeight="1">
      <c r="B711" s="2">
        <v>82.836111111111109</v>
      </c>
      <c r="C711" s="1">
        <v>4.0650024428</v>
      </c>
      <c r="D711" s="1">
        <v>3.5928661181099999</v>
      </c>
      <c r="E711" s="1">
        <v>3.0130259313760002</v>
      </c>
      <c r="F711" s="1">
        <v>2.4692612590369998</v>
      </c>
    </row>
    <row r="712" spans="2:6" ht="9.75" customHeight="1">
      <c r="B712" s="2">
        <v>82.875694444444449</v>
      </c>
      <c r="C712" s="1">
        <v>3.6351523910800001</v>
      </c>
      <c r="D712" s="1">
        <v>2.6711177858999999</v>
      </c>
      <c r="E712" s="1">
        <v>2.9967873962699998</v>
      </c>
      <c r="F712" s="1">
        <v>2.4941400975870001</v>
      </c>
    </row>
    <row r="713" spans="2:6" ht="9.75" customHeight="1">
      <c r="B713" s="2">
        <v>82.876388888888883</v>
      </c>
      <c r="C713" s="1">
        <v>4.1815361402200004</v>
      </c>
      <c r="D713" s="1">
        <v>3.2846083884100001</v>
      </c>
      <c r="E713" s="1">
        <v>2.9807903896760002</v>
      </c>
      <c r="F713" s="1">
        <v>2.491233829619</v>
      </c>
    </row>
    <row r="714" spans="2:6" ht="9.75" customHeight="1">
      <c r="B714" s="2">
        <v>82.877083333333331</v>
      </c>
      <c r="C714" s="1">
        <v>3.5512566631100002</v>
      </c>
      <c r="D714" s="1">
        <v>2.7833527883100002</v>
      </c>
      <c r="E714" s="1">
        <v>2.9619080221459999</v>
      </c>
      <c r="F714" s="1">
        <v>2.5998337964320002</v>
      </c>
    </row>
    <row r="715" spans="2:6" ht="9.75" customHeight="1">
      <c r="B715" s="2">
        <v>82.87777777777778</v>
      </c>
      <c r="C715" s="1">
        <v>3.51340013057</v>
      </c>
      <c r="D715" s="1">
        <v>2.8145453590199998</v>
      </c>
      <c r="E715" s="1">
        <v>2.9371050808630002</v>
      </c>
      <c r="F715" s="1">
        <v>2.6851816314630002</v>
      </c>
    </row>
    <row r="716" spans="2:6" ht="9.75" customHeight="1">
      <c r="B716" s="2">
        <v>82.917361111111106</v>
      </c>
      <c r="C716" s="1">
        <v>2.56978530065</v>
      </c>
      <c r="D716" s="1">
        <v>2.3964728046000001</v>
      </c>
      <c r="E716" s="1">
        <v>2.90655552076</v>
      </c>
      <c r="F716" s="1">
        <v>2.689235104562</v>
      </c>
    </row>
    <row r="717" spans="2:6" ht="9.75" customHeight="1">
      <c r="B717" s="2">
        <v>82.918055555555554</v>
      </c>
      <c r="C717" s="1">
        <v>2.6009826182600002</v>
      </c>
      <c r="D717" s="1">
        <v>2.1561645219000001</v>
      </c>
      <c r="E717" s="1">
        <v>2.87042607834</v>
      </c>
      <c r="F717" s="1">
        <v>2.6857735795500002</v>
      </c>
    </row>
    <row r="718" spans="2:6" ht="9.75" customHeight="1">
      <c r="B718" s="2">
        <v>82.918750000000003</v>
      </c>
      <c r="C718" s="1">
        <v>2.2892651170499998</v>
      </c>
      <c r="D718" s="1">
        <v>1.2325844233700001</v>
      </c>
      <c r="E718" s="1">
        <v>2.8273809277690001</v>
      </c>
      <c r="F718" s="1">
        <v>2.4984175360130001</v>
      </c>
    </row>
    <row r="719" spans="2:6" ht="9.75" customHeight="1">
      <c r="B719" s="2">
        <v>82.919444444444437</v>
      </c>
      <c r="C719" s="1">
        <v>1.6330030818300001</v>
      </c>
      <c r="D719" s="1">
        <v>1.05742076166</v>
      </c>
      <c r="E719" s="1">
        <v>2.7790856536019999</v>
      </c>
      <c r="F719" s="1">
        <v>2.499881765989</v>
      </c>
    </row>
    <row r="720" spans="2:6" ht="9.75" customHeight="1">
      <c r="B720" s="2">
        <v>82.959027777777777</v>
      </c>
      <c r="C720" s="1">
        <v>0.46180719277999999</v>
      </c>
      <c r="D720" s="1">
        <v>0.34779283439000003</v>
      </c>
      <c r="E720" s="1">
        <v>2.7256813596799998</v>
      </c>
      <c r="F720" s="1">
        <v>2.560940486917</v>
      </c>
    </row>
    <row r="721" spans="2:6" ht="9.75" customHeight="1">
      <c r="B721" s="2">
        <v>82.959722222222226</v>
      </c>
      <c r="C721" s="1">
        <v>-1.2725877557700001</v>
      </c>
      <c r="D721" s="1">
        <v>-0.64535845472999998</v>
      </c>
      <c r="E721" s="1">
        <v>2.670230968527</v>
      </c>
      <c r="F721" s="1">
        <v>2.4641262018610002</v>
      </c>
    </row>
    <row r="722" spans="2:6" ht="9.75" customHeight="1">
      <c r="B722" s="2">
        <v>82.96041666666666</v>
      </c>
      <c r="C722" s="1">
        <v>-0.94338956519999995</v>
      </c>
      <c r="D722" s="1">
        <v>-0.64465726968000003</v>
      </c>
      <c r="E722" s="1">
        <v>2.6142965587079998</v>
      </c>
      <c r="F722" s="1">
        <v>2.2740014977579999</v>
      </c>
    </row>
    <row r="723" spans="2:6" ht="9.75" customHeight="1">
      <c r="B723" s="2">
        <v>82.961111111111109</v>
      </c>
      <c r="C723" s="1">
        <v>-0.51526962829</v>
      </c>
      <c r="D723" s="1">
        <v>-0.64717359080000003</v>
      </c>
      <c r="E723" s="1">
        <v>2.5622132738259999</v>
      </c>
      <c r="F723" s="1">
        <v>2.2728372524070002</v>
      </c>
    </row>
    <row r="724" spans="2:6" ht="9.75" customHeight="1">
      <c r="B724" s="2">
        <v>83.000694444444449</v>
      </c>
      <c r="C724" s="1">
        <v>0.84640686663999998</v>
      </c>
      <c r="D724" s="1">
        <v>0.23041958885</v>
      </c>
      <c r="E724" s="1">
        <v>2.5124937089369999</v>
      </c>
      <c r="F724" s="1">
        <v>2.0757662137150001</v>
      </c>
    </row>
    <row r="725" spans="2:6" ht="9.75" customHeight="1">
      <c r="B725" s="2">
        <v>83.001388888888883</v>
      </c>
      <c r="C725" s="1">
        <v>2.2657664555100001</v>
      </c>
      <c r="D725" s="1">
        <v>1.39773166539</v>
      </c>
      <c r="E725" s="1">
        <v>2.4679030194010001</v>
      </c>
      <c r="F725" s="1">
        <v>2.0770214922729999</v>
      </c>
    </row>
    <row r="726" spans="2:6" ht="9.75" customHeight="1">
      <c r="B726" s="2">
        <v>83.002083333333331</v>
      </c>
      <c r="C726" s="1">
        <v>2.6374306251899999</v>
      </c>
      <c r="D726" s="1">
        <v>1.51224605068</v>
      </c>
      <c r="E726" s="1">
        <v>2.431214746273</v>
      </c>
      <c r="F726" s="1">
        <v>2.078253918253</v>
      </c>
    </row>
    <row r="727" spans="2:6" ht="9.75" customHeight="1">
      <c r="B727" s="2">
        <v>83.00277777777778</v>
      </c>
      <c r="C727" s="1">
        <v>3.1624501575599999</v>
      </c>
      <c r="D727" s="1">
        <v>1.90036775802</v>
      </c>
      <c r="E727" s="1">
        <v>2.402174414369</v>
      </c>
      <c r="F727" s="1">
        <v>1.9777730367070001</v>
      </c>
    </row>
    <row r="728" spans="2:6" ht="9.75" customHeight="1">
      <c r="B728" s="2">
        <v>83.042361111111106</v>
      </c>
      <c r="C728" s="1">
        <v>3.93458089706</v>
      </c>
      <c r="D728" s="1">
        <v>2.8784974248699999</v>
      </c>
      <c r="E728" s="1">
        <v>2.3849230187570001</v>
      </c>
      <c r="F728" s="1">
        <v>2.1487341723190001</v>
      </c>
    </row>
    <row r="729" spans="2:6" ht="9.75" customHeight="1">
      <c r="B729" s="2">
        <v>83.043055555555554</v>
      </c>
      <c r="C729" s="1">
        <v>2.9831925152399998</v>
      </c>
      <c r="D729" s="1">
        <v>2.8201083996</v>
      </c>
      <c r="E729" s="1">
        <v>2.3791473231850002</v>
      </c>
      <c r="F729" s="1">
        <v>2.1468484378179999</v>
      </c>
    </row>
    <row r="730" spans="2:6" ht="9.75" customHeight="1">
      <c r="B730" s="2">
        <v>83.043750000000003</v>
      </c>
      <c r="C730" s="1">
        <v>2.65748754588</v>
      </c>
      <c r="D730" s="1">
        <v>2.5647346518399998</v>
      </c>
      <c r="E730" s="1">
        <v>2.3887727194530002</v>
      </c>
      <c r="F730" s="1">
        <v>2.1467906615240002</v>
      </c>
    </row>
    <row r="731" spans="2:6" ht="9.75" customHeight="1">
      <c r="B731" s="2">
        <v>83.044444444444437</v>
      </c>
      <c r="C731" s="1">
        <v>2.3258731321699999</v>
      </c>
      <c r="D731" s="1">
        <v>2.7586051069100002</v>
      </c>
      <c r="E731" s="1">
        <v>2.4037672769720002</v>
      </c>
      <c r="F731" s="1">
        <v>2.371652661732</v>
      </c>
    </row>
    <row r="732" spans="2:6" ht="9.75" customHeight="1">
      <c r="B732" s="2">
        <v>83.084027777777777</v>
      </c>
      <c r="C732" s="1">
        <v>2.5152779896299999</v>
      </c>
      <c r="D732" s="1">
        <v>2.7977389915600002</v>
      </c>
      <c r="E732" s="1">
        <v>2.4294827368240002</v>
      </c>
      <c r="F732" s="1">
        <v>2.3726535734110001</v>
      </c>
    </row>
    <row r="733" spans="2:6" ht="9.75" customHeight="1">
      <c r="B733" s="2">
        <v>83.084722222222226</v>
      </c>
      <c r="C733" s="1">
        <v>3.3853902357500001</v>
      </c>
      <c r="D733" s="1">
        <v>3.4984026515400002</v>
      </c>
      <c r="E733" s="1">
        <v>2.4615312139999999</v>
      </c>
      <c r="F733" s="1">
        <v>2.3719314171889998</v>
      </c>
    </row>
    <row r="734" spans="2:6" ht="9.75" customHeight="1">
      <c r="B734" s="2">
        <v>83.08541666666666</v>
      </c>
      <c r="C734" s="1">
        <v>4.16577075943</v>
      </c>
      <c r="D734" s="1">
        <v>3.9142361668499999</v>
      </c>
      <c r="E734" s="1">
        <v>2.4942366306760002</v>
      </c>
      <c r="F734" s="1">
        <v>2.274</v>
      </c>
    </row>
    <row r="735" spans="2:6" ht="9.75" customHeight="1">
      <c r="B735" s="2">
        <v>83.086111111111109</v>
      </c>
      <c r="C735" s="1">
        <v>4.2709825905900001</v>
      </c>
      <c r="D735" s="1">
        <v>4.1878369076000004</v>
      </c>
      <c r="E735" s="1">
        <v>2.5398147368230002</v>
      </c>
      <c r="F735" s="1">
        <v>2.2742143637860002</v>
      </c>
    </row>
    <row r="736" spans="2:6" ht="9.75" customHeight="1">
      <c r="B736" s="2">
        <v>83.125694444444449</v>
      </c>
      <c r="C736" s="1">
        <v>3.9985036365500002</v>
      </c>
      <c r="D736" s="1">
        <v>4.0377280854800004</v>
      </c>
      <c r="E736" s="1">
        <v>2.5884800958319998</v>
      </c>
      <c r="F736" s="1">
        <v>2.3725191859620001</v>
      </c>
    </row>
    <row r="737" spans="2:6" ht="9.75" customHeight="1">
      <c r="B737" s="2">
        <v>83.126388888888883</v>
      </c>
      <c r="C737" s="1">
        <v>3.5241853386600002</v>
      </c>
      <c r="D737" s="1">
        <v>3.9249223894699998</v>
      </c>
      <c r="E737" s="1">
        <v>2.6361710702410002</v>
      </c>
      <c r="F737" s="1">
        <v>2.3681781225590002</v>
      </c>
    </row>
    <row r="738" spans="2:6" ht="9.75" customHeight="1">
      <c r="B738" s="2">
        <v>83.127083333333331</v>
      </c>
      <c r="C738" s="1">
        <v>2.3334939095</v>
      </c>
      <c r="D738" s="1">
        <v>3.02486134365</v>
      </c>
      <c r="E738" s="1">
        <v>2.6842051111430001</v>
      </c>
      <c r="F738" s="1">
        <v>2.4349279254030001</v>
      </c>
    </row>
    <row r="739" spans="2:6" ht="9.75" customHeight="1">
      <c r="B739" s="2">
        <v>83.12777777777778</v>
      </c>
      <c r="C739" s="1">
        <v>2.56101875351</v>
      </c>
      <c r="D739" s="1">
        <v>3.2394268438</v>
      </c>
      <c r="E739" s="1">
        <v>2.7271402932040001</v>
      </c>
      <c r="F739" s="1">
        <v>2.8593806360920002</v>
      </c>
    </row>
    <row r="740" spans="2:6" ht="9.75" customHeight="1">
      <c r="B740" s="2">
        <v>83.167361111111106</v>
      </c>
      <c r="C740" s="1">
        <v>2.1322144568599999</v>
      </c>
      <c r="D740" s="1">
        <v>1.2652569331000001</v>
      </c>
      <c r="E740" s="1">
        <v>2.7690266972450002</v>
      </c>
      <c r="F740" s="1">
        <v>1.8454743617260001</v>
      </c>
    </row>
    <row r="741" spans="2:6" ht="9.75" customHeight="1">
      <c r="B741" s="2">
        <v>83.168055555555554</v>
      </c>
      <c r="C741" s="1">
        <v>2.4762149193099998</v>
      </c>
      <c r="D741" s="1">
        <v>1.8040887966800001</v>
      </c>
      <c r="E741" s="1">
        <v>2.8138445139870001</v>
      </c>
      <c r="F741" s="1">
        <v>1.8429</v>
      </c>
    </row>
    <row r="742" spans="2:6" ht="9.75" customHeight="1">
      <c r="B742" s="2">
        <v>83.168750000000003</v>
      </c>
      <c r="C742" s="1">
        <v>3.9157021199800002</v>
      </c>
      <c r="D742" s="1">
        <v>2.5238852293399998</v>
      </c>
      <c r="E742" s="1">
        <v>2.864036681405</v>
      </c>
      <c r="F742" s="1">
        <v>1.9242831954040001</v>
      </c>
    </row>
    <row r="743" spans="2:6" ht="9.75" customHeight="1">
      <c r="B743" s="2">
        <v>83.169444444444437</v>
      </c>
      <c r="C743" s="1">
        <v>3.6433947197399998</v>
      </c>
      <c r="D743" s="1">
        <v>2.2371544881099998</v>
      </c>
      <c r="E743" s="1">
        <v>2.9168842065530001</v>
      </c>
      <c r="F743" s="1">
        <v>1.8912488036149999</v>
      </c>
    </row>
    <row r="744" spans="2:6" ht="9.75" customHeight="1">
      <c r="B744" s="2">
        <v>83.209027777777777</v>
      </c>
      <c r="C744" s="1">
        <v>3.9791379797699999</v>
      </c>
      <c r="D744" s="1">
        <v>3.3069538191499999</v>
      </c>
      <c r="E744" s="1">
        <v>2.973525872218</v>
      </c>
      <c r="F744" s="1">
        <v>1.801954838895</v>
      </c>
    </row>
    <row r="745" spans="2:6" ht="9.75" customHeight="1">
      <c r="B745" s="2">
        <v>83.209722222222226</v>
      </c>
      <c r="C745" s="1">
        <v>4.3332422573800002</v>
      </c>
      <c r="D745" s="1">
        <v>3.9654917858099998</v>
      </c>
      <c r="E745" s="1">
        <v>3.0338463391350001</v>
      </c>
      <c r="F745" s="1">
        <v>2.0056889171360002</v>
      </c>
    </row>
    <row r="746" spans="2:6" ht="9.75" customHeight="1">
      <c r="B746" s="2">
        <v>83.21041666666666</v>
      </c>
      <c r="C746" s="1">
        <v>4.1300433312499996</v>
      </c>
      <c r="D746" s="1">
        <v>3.03861123619</v>
      </c>
      <c r="E746" s="1">
        <v>3.093888037927</v>
      </c>
      <c r="F746" s="1">
        <v>2.0402102922780001</v>
      </c>
    </row>
    <row r="747" spans="2:6" ht="9.75" customHeight="1">
      <c r="B747" s="2">
        <v>83.211111111111109</v>
      </c>
      <c r="C747" s="1">
        <v>4.6668159435099996</v>
      </c>
      <c r="D747" s="1">
        <v>3.9246635148200002</v>
      </c>
      <c r="E747" s="1">
        <v>3.1561224429300001</v>
      </c>
      <c r="F747" s="1">
        <v>2.3572596857849999</v>
      </c>
    </row>
    <row r="748" spans="2:6" ht="9.75" customHeight="1">
      <c r="B748" s="2">
        <v>83.250694444444449</v>
      </c>
      <c r="C748" s="1">
        <v>4.2167162940900003</v>
      </c>
      <c r="D748" s="1">
        <v>3.8149561351300001</v>
      </c>
      <c r="E748" s="1">
        <v>3.2167169199729999</v>
      </c>
      <c r="F748" s="1">
        <v>2.3653557648339998</v>
      </c>
    </row>
    <row r="749" spans="2:6" ht="9.75" customHeight="1">
      <c r="B749" s="2">
        <v>83.251388888888883</v>
      </c>
      <c r="C749" s="1">
        <v>4.6308171511799996</v>
      </c>
      <c r="D749" s="1">
        <v>3.5195841295900001</v>
      </c>
      <c r="E749" s="1">
        <v>3.2732500062329999</v>
      </c>
      <c r="F749" s="1">
        <v>2.3851743889070001</v>
      </c>
    </row>
    <row r="750" spans="2:6" ht="9.75" customHeight="1">
      <c r="B750" s="2">
        <v>83.252083333333331</v>
      </c>
      <c r="C750" s="1">
        <v>3.7526894514600002</v>
      </c>
      <c r="D750" s="1">
        <v>3.45594436916</v>
      </c>
      <c r="E750" s="1">
        <v>3.324585140655</v>
      </c>
      <c r="F750" s="1">
        <v>2.6166285135030001</v>
      </c>
    </row>
    <row r="751" spans="2:6" ht="9.75" customHeight="1">
      <c r="B751" s="2">
        <v>83.25277777777778</v>
      </c>
      <c r="C751" s="1">
        <v>3.72573926443</v>
      </c>
      <c r="D751" s="1">
        <v>3.3386463213900002</v>
      </c>
      <c r="E751" s="1">
        <v>3.3660167013270001</v>
      </c>
      <c r="F751" s="1">
        <v>2.6396237025699998</v>
      </c>
    </row>
    <row r="752" spans="2:6" ht="9.75" customHeight="1">
      <c r="B752" s="2">
        <v>83.292361111111106</v>
      </c>
      <c r="C752" s="1">
        <v>4.6636374609400004</v>
      </c>
      <c r="D752" s="1">
        <v>4.0625707473599997</v>
      </c>
      <c r="E752" s="1">
        <v>3.4013495126039999</v>
      </c>
      <c r="F752" s="1">
        <v>2.8259251660090001</v>
      </c>
    </row>
    <row r="753" spans="2:6" ht="9.75" customHeight="1">
      <c r="B753" s="2">
        <v>83.293055555555554</v>
      </c>
      <c r="C753" s="1">
        <v>3.9332042029999998</v>
      </c>
      <c r="D753" s="1">
        <v>3.9127098549300001</v>
      </c>
      <c r="E753" s="1">
        <v>3.4319690174409998</v>
      </c>
      <c r="F753" s="1">
        <v>2.839865032289</v>
      </c>
    </row>
    <row r="754" spans="2:6" ht="9.75" customHeight="1">
      <c r="B754" s="2">
        <v>83.293750000000003</v>
      </c>
      <c r="C754" s="1">
        <v>3.8638526151099999</v>
      </c>
      <c r="D754" s="1">
        <v>3.98688292298</v>
      </c>
      <c r="E754" s="1">
        <v>3.456860424651</v>
      </c>
      <c r="F754" s="1">
        <v>3.0605762169730002</v>
      </c>
    </row>
    <row r="755" spans="2:6" ht="9.75" customHeight="1">
      <c r="B755" s="2">
        <v>83.294444444444437</v>
      </c>
      <c r="C755" s="1">
        <v>4.1172598692799998</v>
      </c>
      <c r="D755" s="1">
        <v>3.9801792942000001</v>
      </c>
      <c r="E755" s="1">
        <v>3.485480485799</v>
      </c>
      <c r="F755" s="1">
        <v>3.2114034982340001</v>
      </c>
    </row>
    <row r="756" spans="2:6" ht="9.75" customHeight="1">
      <c r="B756" s="2">
        <v>83.334027777777777</v>
      </c>
      <c r="C756" s="1">
        <v>4.20460143732</v>
      </c>
      <c r="D756" s="1">
        <v>4.1586668822900004</v>
      </c>
      <c r="E756" s="1">
        <v>3.5016827928310001</v>
      </c>
      <c r="F756" s="1">
        <v>3.223815297767</v>
      </c>
    </row>
    <row r="757" spans="2:6" ht="9.75" customHeight="1">
      <c r="B757" s="2">
        <v>83.334722222222226</v>
      </c>
      <c r="C757" s="1">
        <v>4.08624326222</v>
      </c>
      <c r="D757" s="1">
        <v>4.91309600622</v>
      </c>
      <c r="E757" s="1">
        <v>3.5001733421879999</v>
      </c>
      <c r="F757" s="1">
        <v>3.236715199497</v>
      </c>
    </row>
    <row r="758" spans="2:6" ht="9.75" customHeight="1">
      <c r="B758" s="2">
        <v>83.33541666666666</v>
      </c>
      <c r="C758" s="1">
        <v>4.7858253383599996</v>
      </c>
      <c r="D758" s="1">
        <v>5.81193833804</v>
      </c>
      <c r="E758" s="1">
        <v>3.4747645230500002</v>
      </c>
      <c r="F758" s="1">
        <v>3.357395348906</v>
      </c>
    </row>
    <row r="759" spans="2:6" ht="9.75" customHeight="1">
      <c r="B759" s="2">
        <v>83.336111111111109</v>
      </c>
      <c r="C759" s="1">
        <v>3.6649860615700001</v>
      </c>
      <c r="D759" s="1">
        <v>5.2111527218699996</v>
      </c>
      <c r="E759" s="1">
        <v>3.4103140394759999</v>
      </c>
      <c r="F759" s="1">
        <v>3.359730576324</v>
      </c>
    </row>
    <row r="760" spans="2:6" ht="9.75" customHeight="1">
      <c r="B760" s="2">
        <v>83.375694444444449</v>
      </c>
      <c r="C760" s="1">
        <v>2.2290244763799998</v>
      </c>
      <c r="D760" s="1">
        <v>3.4343618464299999</v>
      </c>
      <c r="E760" s="1">
        <v>3.324784758271</v>
      </c>
      <c r="F760" s="1">
        <v>3.6611187103790002</v>
      </c>
    </row>
    <row r="761" spans="2:6" ht="9.75" customHeight="1">
      <c r="B761" s="2">
        <v>83.376388888888883</v>
      </c>
      <c r="C761" s="1">
        <v>1.44607144449</v>
      </c>
      <c r="D761" s="1">
        <v>2.66336046217</v>
      </c>
      <c r="E761" s="1">
        <v>3.225458459275</v>
      </c>
      <c r="F761" s="1">
        <v>3.6498916003009998</v>
      </c>
    </row>
    <row r="762" spans="2:6" ht="9.75" customHeight="1">
      <c r="B762" s="2">
        <v>83.377083333333331</v>
      </c>
      <c r="C762" s="1">
        <v>-0.13758534333</v>
      </c>
      <c r="D762" s="1">
        <v>1.3153410670700001</v>
      </c>
      <c r="E762" s="1">
        <v>3.1237719169029998</v>
      </c>
      <c r="F762" s="1">
        <v>3.595321745358</v>
      </c>
    </row>
    <row r="763" spans="2:6" ht="9.75" customHeight="1">
      <c r="B763" s="2">
        <v>83.37777777777778</v>
      </c>
      <c r="C763" s="1">
        <v>-0.35064241521</v>
      </c>
      <c r="D763" s="1">
        <v>0.78845166029000002</v>
      </c>
      <c r="E763" s="1">
        <v>3.0329731642189999</v>
      </c>
      <c r="F763" s="1">
        <v>3.5376198246800001</v>
      </c>
    </row>
    <row r="764" spans="2:6" ht="9.75" customHeight="1">
      <c r="B764" s="2">
        <v>83.417361111111106</v>
      </c>
      <c r="C764" s="1">
        <v>5.3232099149999997E-2</v>
      </c>
      <c r="D764" s="1">
        <v>0.12567471242</v>
      </c>
      <c r="E764" s="1">
        <v>2.9526689031769999</v>
      </c>
      <c r="F764" s="1">
        <v>3.1729192753180002</v>
      </c>
    </row>
    <row r="765" spans="2:6" ht="9.75" customHeight="1">
      <c r="B765" s="2">
        <v>83.418055555555554</v>
      </c>
      <c r="C765" s="1">
        <v>1.4338101220399999</v>
      </c>
      <c r="D765" s="1">
        <v>1.56885970273</v>
      </c>
      <c r="E765" s="1">
        <v>2.880464850264</v>
      </c>
      <c r="F765" s="1">
        <v>3.0903618325459998</v>
      </c>
    </row>
    <row r="766" spans="2:6" ht="9.75" customHeight="1">
      <c r="B766" s="2">
        <v>83.418750000000003</v>
      </c>
      <c r="C766" s="1">
        <v>2.14575502825</v>
      </c>
      <c r="D766" s="1">
        <v>2.0974918417300001</v>
      </c>
      <c r="E766" s="1">
        <v>2.815036386154</v>
      </c>
      <c r="F766" s="1">
        <v>2.815036386154</v>
      </c>
    </row>
    <row r="767" spans="2:6" ht="9.75" customHeight="1">
      <c r="B767" s="2">
        <v>83.419444444444437</v>
      </c>
      <c r="C767" s="1">
        <v>2.9894996851300002</v>
      </c>
      <c r="D767" s="1">
        <v>2.9894996851300002</v>
      </c>
      <c r="E767" s="1">
        <v>2.7571748082149998</v>
      </c>
      <c r="F767" s="1">
        <v>2.7571748082149998</v>
      </c>
    </row>
    <row r="770" spans="1:8" ht="9.75" customHeight="1">
      <c r="A770" s="1" t="s">
        <v>1193</v>
      </c>
    </row>
    <row r="771" spans="1:8" ht="9.75" customHeight="1">
      <c r="A771" s="1" t="s">
        <v>1194</v>
      </c>
    </row>
    <row r="774" spans="1:8" ht="9.75" customHeight="1">
      <c r="B774" s="1" t="s">
        <v>716</v>
      </c>
      <c r="C774" s="6" t="s">
        <v>727</v>
      </c>
      <c r="D774" s="3" t="s">
        <v>714</v>
      </c>
    </row>
    <row r="775" spans="1:8" ht="9.75" customHeight="1">
      <c r="C775" s="6"/>
      <c r="D775" s="3"/>
      <c r="G775" s="6"/>
      <c r="H775" s="1" t="s">
        <v>274</v>
      </c>
    </row>
    <row r="776" spans="1:8" ht="9.75" customHeight="1">
      <c r="B776" s="2">
        <v>81.292361111111106</v>
      </c>
      <c r="C776" s="6">
        <v>3.380521928561</v>
      </c>
      <c r="D776" s="3">
        <v>1.7805685016399999</v>
      </c>
      <c r="G776" s="3"/>
      <c r="H776" s="1" t="s">
        <v>272</v>
      </c>
    </row>
    <row r="777" spans="1:8" ht="9.75" customHeight="1">
      <c r="B777" s="2">
        <v>81.293055555555554</v>
      </c>
      <c r="C777" s="6">
        <v>3.3075551074809999</v>
      </c>
      <c r="D777" s="3">
        <v>1.94207746344</v>
      </c>
      <c r="G777" s="7"/>
      <c r="H777" s="7"/>
    </row>
    <row r="778" spans="1:8" ht="9.75" customHeight="1">
      <c r="B778" s="2">
        <v>81.293750000000003</v>
      </c>
      <c r="C778" s="6">
        <v>3.808369832606</v>
      </c>
      <c r="D778" s="3">
        <v>2.6134853640400002</v>
      </c>
    </row>
    <row r="779" spans="1:8" ht="9.75" customHeight="1">
      <c r="B779" s="2">
        <v>81.294444444444437</v>
      </c>
      <c r="C779" s="6">
        <v>4.6105977672050003</v>
      </c>
      <c r="D779" s="3">
        <v>3.3827619419900001</v>
      </c>
    </row>
    <row r="780" spans="1:8" ht="9.75" customHeight="1">
      <c r="B780" s="2">
        <v>81.334027777777777</v>
      </c>
      <c r="C780" s="6">
        <v>3.6237049573490001</v>
      </c>
      <c r="D780" s="3">
        <v>2.28233980657</v>
      </c>
    </row>
    <row r="781" spans="1:8" ht="9.75" customHeight="1">
      <c r="B781" s="2">
        <v>81.334722222222226</v>
      </c>
      <c r="C781" s="6">
        <v>3.6202801530680002</v>
      </c>
      <c r="D781" s="3">
        <v>1.87413938153</v>
      </c>
    </row>
    <row r="782" spans="1:8" ht="9.75" customHeight="1">
      <c r="B782" s="2">
        <v>81.33541666666666</v>
      </c>
      <c r="C782" s="6">
        <v>2.5727334849069998</v>
      </c>
      <c r="D782" s="3">
        <v>0.31276892675000001</v>
      </c>
    </row>
    <row r="783" spans="1:8" ht="9.75" customHeight="1">
      <c r="B783" s="2">
        <v>81.336111111111109</v>
      </c>
      <c r="C783" s="6">
        <v>2.1039814021400001</v>
      </c>
      <c r="D783" s="3">
        <v>0.30999661218000002</v>
      </c>
    </row>
    <row r="784" spans="1:8" ht="9.75" customHeight="1">
      <c r="B784" s="2">
        <v>81.375694444444449</v>
      </c>
      <c r="C784" s="6">
        <v>4.3075158070980004</v>
      </c>
      <c r="D784" s="3">
        <v>2.0626208424999999</v>
      </c>
    </row>
    <row r="785" spans="2:4" ht="9.75" customHeight="1">
      <c r="B785" s="2">
        <v>81.376388888888883</v>
      </c>
      <c r="C785" s="6">
        <v>5.1240024977500003</v>
      </c>
      <c r="D785" s="3">
        <v>2.6260491781300002</v>
      </c>
    </row>
    <row r="786" spans="2:4" ht="9.75" customHeight="1">
      <c r="B786" s="2">
        <v>81.377083333333331</v>
      </c>
      <c r="C786" s="6">
        <v>4.9756899754679997</v>
      </c>
      <c r="D786" s="3">
        <v>2.5636568823200001</v>
      </c>
    </row>
    <row r="787" spans="2:4" ht="9.75" customHeight="1">
      <c r="B787" s="2">
        <v>81.37777777777778</v>
      </c>
      <c r="C787" s="6">
        <v>3.4276150402069998</v>
      </c>
      <c r="D787" s="3">
        <v>0.81270841954999995</v>
      </c>
    </row>
    <row r="788" spans="2:4" ht="9.75" customHeight="1">
      <c r="B788" s="2">
        <v>81.417361111111106</v>
      </c>
      <c r="C788" s="6">
        <v>0.95432877181700004</v>
      </c>
      <c r="D788" s="3">
        <v>-1.4792171736499999</v>
      </c>
    </row>
    <row r="789" spans="2:4" ht="9.75" customHeight="1">
      <c r="B789" s="2">
        <v>81.418055555555554</v>
      </c>
      <c r="C789" s="6">
        <v>-0.36566878229299998</v>
      </c>
      <c r="D789" s="3">
        <v>-3.7930175108099999</v>
      </c>
    </row>
    <row r="790" spans="2:4" ht="9.75" customHeight="1">
      <c r="B790" s="2">
        <v>81.418750000000003</v>
      </c>
      <c r="C790" s="6">
        <v>-1.004724465862</v>
      </c>
      <c r="D790" s="3">
        <v>-4.8518110081500003</v>
      </c>
    </row>
    <row r="791" spans="2:4" ht="9.75" customHeight="1">
      <c r="B791" s="2">
        <v>81.419444444444437</v>
      </c>
      <c r="C791" s="6">
        <v>-0.71102381825000005</v>
      </c>
      <c r="D791" s="3">
        <v>-4.4514815427699999</v>
      </c>
    </row>
    <row r="792" spans="2:4" ht="9.75" customHeight="1">
      <c r="B792" s="2">
        <v>81.459027777777777</v>
      </c>
      <c r="C792" s="6">
        <v>0.48093875578200002</v>
      </c>
      <c r="D792" s="3">
        <v>-3.2455791084799999</v>
      </c>
    </row>
    <row r="793" spans="2:4" ht="9.75" customHeight="1">
      <c r="B793" s="2">
        <v>81.459722222222226</v>
      </c>
      <c r="C793" s="6">
        <v>2.5341479586900002</v>
      </c>
      <c r="D793" s="3">
        <v>-1.18967984409</v>
      </c>
    </row>
    <row r="794" spans="2:4" ht="9.75" customHeight="1">
      <c r="B794" s="2">
        <v>81.46041666666666</v>
      </c>
      <c r="C794" s="6">
        <v>3.3555299848220002</v>
      </c>
      <c r="D794" s="3">
        <v>-0.33552019016000001</v>
      </c>
    </row>
    <row r="795" spans="2:4" ht="9.75" customHeight="1">
      <c r="B795" s="2">
        <v>81.461111111111109</v>
      </c>
      <c r="C795" s="6">
        <v>3.9173519967970001</v>
      </c>
      <c r="D795" s="3">
        <v>0.33153934507999999</v>
      </c>
    </row>
    <row r="796" spans="2:4" ht="9.75" customHeight="1">
      <c r="B796" s="2">
        <v>81.500694444444449</v>
      </c>
      <c r="C796" s="6">
        <v>3.6720671996790002</v>
      </c>
      <c r="D796" s="3">
        <v>0.43943470064000001</v>
      </c>
    </row>
    <row r="797" spans="2:4" ht="9.75" customHeight="1">
      <c r="B797" s="2">
        <v>81.501388888888883</v>
      </c>
      <c r="C797" s="6">
        <v>2.4628965393829998</v>
      </c>
      <c r="D797" s="3">
        <v>-1.0498165263799999</v>
      </c>
    </row>
    <row r="798" spans="2:4" ht="9.75" customHeight="1">
      <c r="B798" s="2">
        <v>81.502083333333331</v>
      </c>
      <c r="C798" s="6">
        <v>2.4482128124520002</v>
      </c>
      <c r="D798" s="3">
        <v>-1.46000888063</v>
      </c>
    </row>
    <row r="799" spans="2:4" ht="9.75" customHeight="1">
      <c r="B799" s="2">
        <v>81.50277777777778</v>
      </c>
      <c r="C799" s="6">
        <v>1.5194705324240001</v>
      </c>
      <c r="D799" s="3">
        <v>-2.56720791447</v>
      </c>
    </row>
    <row r="800" spans="2:4" ht="9.75" customHeight="1">
      <c r="B800" s="2">
        <v>81.542361111111106</v>
      </c>
      <c r="C800" s="6">
        <v>2.307095546342</v>
      </c>
      <c r="D800" s="3">
        <v>-2.1308463470499999</v>
      </c>
    </row>
    <row r="801" spans="2:4" ht="9.75" customHeight="1">
      <c r="B801" s="2">
        <v>81.543055555555554</v>
      </c>
      <c r="C801" s="6">
        <v>2.0270964373620002</v>
      </c>
      <c r="D801" s="3">
        <v>-2.3048109383900002</v>
      </c>
    </row>
    <row r="802" spans="2:4" ht="9.75" customHeight="1">
      <c r="B802" s="2">
        <v>81.543750000000003</v>
      </c>
      <c r="C802" s="6">
        <v>0.94118341823499996</v>
      </c>
      <c r="D802" s="3">
        <v>-3.2089674982799998</v>
      </c>
    </row>
    <row r="803" spans="2:4" ht="9.75" customHeight="1">
      <c r="B803" s="2">
        <v>81.544444444444437</v>
      </c>
      <c r="C803" s="6">
        <v>1.065274675592</v>
      </c>
      <c r="D803" s="3">
        <v>-3.6286678003900001</v>
      </c>
    </row>
    <row r="804" spans="2:4" ht="9.75" customHeight="1">
      <c r="B804" s="2">
        <v>81.584027777777777</v>
      </c>
      <c r="C804" s="6">
        <v>-0.81924529691799997</v>
      </c>
      <c r="D804" s="3">
        <v>-6.0384356128499999</v>
      </c>
    </row>
    <row r="805" spans="2:4" ht="9.75" customHeight="1">
      <c r="B805" s="2">
        <v>81.584722222222226</v>
      </c>
      <c r="C805" s="6">
        <v>-4.3934176972810004</v>
      </c>
      <c r="D805" s="3">
        <v>-9.3147568376999992</v>
      </c>
    </row>
    <row r="806" spans="2:4" ht="9.75" customHeight="1">
      <c r="B806" s="2">
        <v>81.58541666666666</v>
      </c>
      <c r="C806" s="6">
        <v>-4.6648066445629999</v>
      </c>
      <c r="D806" s="3">
        <v>-9.7186913728800004</v>
      </c>
    </row>
    <row r="807" spans="2:4" ht="9.75" customHeight="1">
      <c r="B807" s="2">
        <v>81.586111111111109</v>
      </c>
      <c r="C807" s="6">
        <v>-3.3108278832470002</v>
      </c>
      <c r="D807" s="3">
        <v>-8.0623057836799994</v>
      </c>
    </row>
    <row r="808" spans="2:4" ht="9.75" customHeight="1">
      <c r="B808" s="2">
        <v>81.625694444444449</v>
      </c>
      <c r="C808" s="6">
        <v>-1.965730822147</v>
      </c>
      <c r="D808" s="3">
        <v>-6.5326629018800002</v>
      </c>
    </row>
    <row r="809" spans="2:4" ht="9.75" customHeight="1">
      <c r="B809" s="2">
        <v>81.626388888888883</v>
      </c>
      <c r="C809" s="6">
        <v>-0.78878586009499996</v>
      </c>
      <c r="D809" s="3">
        <v>-5.8876174818300004</v>
      </c>
    </row>
    <row r="810" spans="2:4" ht="9.75" customHeight="1">
      <c r="B810" s="2">
        <v>81.627083333333331</v>
      </c>
      <c r="C810" s="6">
        <v>0.89578549043800004</v>
      </c>
      <c r="D810" s="3">
        <v>-4.3648308707199996</v>
      </c>
    </row>
    <row r="811" spans="2:4" ht="9.75" customHeight="1">
      <c r="B811" s="2">
        <v>81.62777777777778</v>
      </c>
      <c r="C811" s="6">
        <v>-4.2883486227000001E-2</v>
      </c>
      <c r="D811" s="3">
        <v>-6.2511610215999998</v>
      </c>
    </row>
    <row r="812" spans="2:4" ht="9.75" customHeight="1">
      <c r="B812" s="2">
        <v>81.667361111111106</v>
      </c>
      <c r="C812" s="6">
        <v>-0.60948510461700001</v>
      </c>
      <c r="D812" s="3">
        <v>-6.9262544579799998</v>
      </c>
    </row>
    <row r="813" spans="2:4" ht="9.75" customHeight="1">
      <c r="B813" s="2">
        <v>81.668055555555554</v>
      </c>
      <c r="C813" s="6">
        <v>0.68405747575700004</v>
      </c>
      <c r="D813" s="3">
        <v>-4.8995869704999997</v>
      </c>
    </row>
    <row r="814" spans="2:4" ht="9.75" customHeight="1">
      <c r="B814" s="2">
        <v>81.668750000000003</v>
      </c>
      <c r="C814" s="6">
        <v>-0.72033145038799995</v>
      </c>
      <c r="D814" s="3">
        <v>-5.1016508942699996</v>
      </c>
    </row>
    <row r="815" spans="2:4" ht="9.75" customHeight="1">
      <c r="B815" s="2">
        <v>81.669444444444437</v>
      </c>
      <c r="C815" s="6">
        <v>-1.4494214592420001</v>
      </c>
      <c r="D815" s="3">
        <v>-6.9160223669000001</v>
      </c>
    </row>
    <row r="816" spans="2:4" ht="9.75" customHeight="1">
      <c r="B816" s="2">
        <v>81.709027777777777</v>
      </c>
      <c r="C816" s="6">
        <v>-3.6759181506230001</v>
      </c>
      <c r="D816" s="3">
        <v>-8.0046295629100008</v>
      </c>
    </row>
    <row r="817" spans="2:4" ht="9.75" customHeight="1">
      <c r="B817" s="2">
        <v>81.709722222222226</v>
      </c>
      <c r="C817" s="6">
        <v>-4.0373975307109999</v>
      </c>
      <c r="D817" s="3">
        <v>-9.9228761638999998</v>
      </c>
    </row>
    <row r="818" spans="2:4" ht="9.75" customHeight="1">
      <c r="B818" s="2">
        <v>81.71041666666666</v>
      </c>
      <c r="C818" s="6">
        <v>-3.1319547423860001</v>
      </c>
      <c r="D818" s="3">
        <v>-7.7982957172500003</v>
      </c>
    </row>
    <row r="819" spans="2:4" ht="9.75" customHeight="1">
      <c r="B819" s="2">
        <v>81.711111111111109</v>
      </c>
      <c r="C819" s="6">
        <v>-2.4549270815559998</v>
      </c>
      <c r="D819" s="3">
        <v>-7.2540956728800001</v>
      </c>
    </row>
    <row r="820" spans="2:4" ht="9.75" customHeight="1">
      <c r="B820" s="2">
        <v>81.750694444444449</v>
      </c>
      <c r="C820" s="6">
        <v>-1.3821810319050001</v>
      </c>
      <c r="D820" s="3">
        <v>-5.3204097105799999</v>
      </c>
    </row>
    <row r="821" spans="2:4" ht="9.75" customHeight="1">
      <c r="B821" s="2">
        <v>81.751388888888883</v>
      </c>
      <c r="C821" s="6">
        <v>-0.60352105434799996</v>
      </c>
      <c r="D821" s="3">
        <v>-5.4085719064599997</v>
      </c>
    </row>
    <row r="822" spans="2:4" ht="9.75" customHeight="1">
      <c r="B822" s="2">
        <v>81.752083333333331</v>
      </c>
      <c r="C822" s="6">
        <v>-0.47717973112299999</v>
      </c>
      <c r="D822" s="3">
        <v>-5.7148255414599998</v>
      </c>
    </row>
    <row r="823" spans="2:4" ht="9.75" customHeight="1">
      <c r="B823" s="2">
        <v>81.75277777777778</v>
      </c>
      <c r="C823" s="6">
        <v>-0.44570887587199998</v>
      </c>
      <c r="D823" s="3">
        <v>-6.4050818816900001</v>
      </c>
    </row>
    <row r="824" spans="2:4" ht="9.75" customHeight="1">
      <c r="B824" s="2">
        <v>81.792361111111106</v>
      </c>
      <c r="C824" s="6">
        <v>-1.1495915935900001</v>
      </c>
      <c r="D824" s="3">
        <v>-5.9590109267700004</v>
      </c>
    </row>
    <row r="825" spans="2:4" ht="9.75" customHeight="1">
      <c r="B825" s="2">
        <v>81.793055555555554</v>
      </c>
      <c r="C825" s="6">
        <v>-0.92957138531000005</v>
      </c>
      <c r="D825" s="3">
        <v>-5.7987358172299999</v>
      </c>
    </row>
    <row r="826" spans="2:4" ht="9.75" customHeight="1">
      <c r="B826" s="2">
        <v>81.793750000000003</v>
      </c>
      <c r="C826" s="6">
        <v>-0.59781974487199996</v>
      </c>
      <c r="D826" s="3">
        <v>-5.2802906509499996</v>
      </c>
    </row>
    <row r="827" spans="2:4" ht="9.75" customHeight="1">
      <c r="B827" s="2">
        <v>81.794444444444437</v>
      </c>
      <c r="C827" s="6">
        <v>0.32779065498999999</v>
      </c>
      <c r="D827" s="3">
        <v>-4.9823651829999998</v>
      </c>
    </row>
    <row r="828" spans="2:4" ht="9.75" customHeight="1">
      <c r="B828" s="2">
        <v>81.834027777777777</v>
      </c>
      <c r="C828" s="6">
        <v>6.9382317595999998E-2</v>
      </c>
      <c r="D828" s="3">
        <v>-4.5181439386499997</v>
      </c>
    </row>
    <row r="829" spans="2:4" ht="9.75" customHeight="1">
      <c r="B829" s="2">
        <v>81.834722222222226</v>
      </c>
      <c r="C829" s="6">
        <v>1.2793504712749999</v>
      </c>
      <c r="D829" s="3">
        <v>-4.4457256726100001</v>
      </c>
    </row>
    <row r="830" spans="2:4" ht="9.75" customHeight="1">
      <c r="B830" s="2">
        <v>81.83541666666666</v>
      </c>
      <c r="C830" s="6">
        <v>1.453808462112</v>
      </c>
      <c r="D830" s="3">
        <v>-3.8745046762199999</v>
      </c>
    </row>
    <row r="831" spans="2:4" ht="9.75" customHeight="1">
      <c r="B831" s="2">
        <v>81.836111111111109</v>
      </c>
      <c r="C831" s="6">
        <v>1.773999275892</v>
      </c>
      <c r="D831" s="3">
        <v>-3.8623572786699998</v>
      </c>
    </row>
    <row r="832" spans="2:4" ht="9.75" customHeight="1">
      <c r="B832" s="2">
        <v>81.875694444444449</v>
      </c>
      <c r="C832" s="6">
        <v>1.0087169525799999</v>
      </c>
      <c r="D832" s="3">
        <v>-4.5701015963999998</v>
      </c>
    </row>
    <row r="833" spans="2:4" ht="9.75" customHeight="1">
      <c r="B833" s="2">
        <v>81.876388888888883</v>
      </c>
      <c r="C833" s="6">
        <v>2.3875177891980002</v>
      </c>
      <c r="D833" s="3">
        <v>-3.32799943828</v>
      </c>
    </row>
    <row r="834" spans="2:4" ht="9.75" customHeight="1">
      <c r="B834" s="2">
        <v>81.877083333333331</v>
      </c>
      <c r="C834" s="6">
        <v>2.667457471144</v>
      </c>
      <c r="D834" s="3">
        <v>-3.5377997783400001</v>
      </c>
    </row>
    <row r="835" spans="2:4" ht="9.75" customHeight="1">
      <c r="B835" s="2">
        <v>81.87777777777778</v>
      </c>
      <c r="C835" s="6">
        <v>3.5975582742090002</v>
      </c>
      <c r="D835" s="3">
        <v>-2.6887019327099999</v>
      </c>
    </row>
    <row r="836" spans="2:4" ht="9.75" customHeight="1">
      <c r="B836" s="2">
        <v>81.917361111111106</v>
      </c>
      <c r="C836" s="6">
        <v>4.8607699065379997</v>
      </c>
      <c r="D836" s="3">
        <v>-1.12817818089</v>
      </c>
    </row>
    <row r="837" spans="2:4" ht="9.75" customHeight="1">
      <c r="B837" s="2">
        <v>81.918055555555554</v>
      </c>
      <c r="C837" s="6">
        <v>6.1986408957050001</v>
      </c>
      <c r="D837" s="3">
        <v>-0.71220472773999999</v>
      </c>
    </row>
    <row r="838" spans="2:4" ht="9.75" customHeight="1">
      <c r="B838" s="2">
        <v>81.918750000000003</v>
      </c>
      <c r="C838" s="6">
        <v>5.4587779437980002</v>
      </c>
      <c r="D838" s="3">
        <v>4.4207002469999999E-2</v>
      </c>
    </row>
    <row r="839" spans="2:4" ht="9.75" customHeight="1">
      <c r="B839" s="2">
        <v>81.919444444444437</v>
      </c>
      <c r="C839" s="6">
        <v>4.9770976527709996</v>
      </c>
      <c r="D839" s="3">
        <v>2.114092222E-2</v>
      </c>
    </row>
    <row r="840" spans="2:4" ht="9.75" customHeight="1">
      <c r="B840" s="2">
        <v>81.959027777777777</v>
      </c>
      <c r="C840" s="6">
        <v>4.7367116846949999</v>
      </c>
      <c r="D840" s="3">
        <v>3.9033488120000001E-2</v>
      </c>
    </row>
    <row r="841" spans="2:4" ht="9.75" customHeight="1">
      <c r="B841" s="2">
        <v>81.959722222222226</v>
      </c>
      <c r="C841" s="6">
        <v>4.5429876657120003</v>
      </c>
      <c r="D841" s="3">
        <v>-0.98715686948000003</v>
      </c>
    </row>
    <row r="842" spans="2:4" ht="9.75" customHeight="1">
      <c r="B842" s="2">
        <v>81.96041666666666</v>
      </c>
      <c r="C842" s="6">
        <v>3.3789400164110002</v>
      </c>
      <c r="D842" s="3">
        <v>-0.77186842596000005</v>
      </c>
    </row>
    <row r="843" spans="2:4" ht="9.75" customHeight="1">
      <c r="B843" s="2">
        <v>81.961111111111109</v>
      </c>
      <c r="C843" s="6">
        <v>3.0084366612709998</v>
      </c>
      <c r="D843" s="3">
        <v>-0.70462932649999999</v>
      </c>
    </row>
    <row r="844" spans="2:4" ht="9.75" customHeight="1">
      <c r="B844" s="2">
        <v>82.000694444444449</v>
      </c>
      <c r="C844" s="6">
        <v>2.6683629685970001</v>
      </c>
      <c r="D844" s="3">
        <v>-0.50100069589999996</v>
      </c>
    </row>
    <row r="845" spans="2:4" ht="9.75" customHeight="1">
      <c r="B845" s="2">
        <v>82.001388888888883</v>
      </c>
      <c r="C845" s="6">
        <v>3.613932845491</v>
      </c>
      <c r="D845" s="3">
        <v>-6.28546078E-3</v>
      </c>
    </row>
    <row r="846" spans="2:4" ht="9.75" customHeight="1">
      <c r="B846" s="2">
        <v>82.002083333333331</v>
      </c>
      <c r="C846" s="6">
        <v>4.2660007961569999</v>
      </c>
      <c r="D846" s="3">
        <v>0.73812089249000001</v>
      </c>
    </row>
    <row r="847" spans="2:4" ht="9.75" customHeight="1">
      <c r="B847" s="2">
        <v>82.00277777777778</v>
      </c>
      <c r="C847" s="6">
        <v>3.931013592932</v>
      </c>
      <c r="D847" s="3">
        <v>1.25692393626</v>
      </c>
    </row>
    <row r="848" spans="2:4" ht="9.75" customHeight="1">
      <c r="B848" s="2">
        <v>82.042361111111106</v>
      </c>
      <c r="C848" s="6">
        <v>3.3516854737839998</v>
      </c>
      <c r="D848" s="3">
        <v>1.1291407078</v>
      </c>
    </row>
    <row r="849" spans="2:4" ht="9.75" customHeight="1">
      <c r="B849" s="2">
        <v>82.043055555555554</v>
      </c>
      <c r="C849" s="6">
        <v>3.9057727251199998</v>
      </c>
      <c r="D849" s="3">
        <v>0.85602578732000001</v>
      </c>
    </row>
    <row r="850" spans="2:4" ht="9.75" customHeight="1">
      <c r="B850" s="2">
        <v>82.043750000000003</v>
      </c>
      <c r="C850" s="6">
        <v>3.2128532385919999</v>
      </c>
      <c r="D850" s="3">
        <v>0.39935806738000001</v>
      </c>
    </row>
    <row r="851" spans="2:4" ht="9.75" customHeight="1">
      <c r="B851" s="2">
        <v>82.044444444444437</v>
      </c>
      <c r="C851" s="6">
        <v>2.860810751242</v>
      </c>
      <c r="D851" s="3">
        <v>-0.12845304137999999</v>
      </c>
    </row>
    <row r="852" spans="2:4" ht="9.75" customHeight="1">
      <c r="B852" s="2">
        <v>82.084027777777777</v>
      </c>
      <c r="C852" s="6">
        <v>1.478081744144</v>
      </c>
      <c r="D852" s="3">
        <v>-1.12265918725</v>
      </c>
    </row>
    <row r="853" spans="2:4" ht="9.75" customHeight="1">
      <c r="B853" s="2">
        <v>82.084722222222226</v>
      </c>
      <c r="C853" s="6">
        <v>0.44681194454000001</v>
      </c>
      <c r="D853" s="3">
        <v>-3.0275445866699999</v>
      </c>
    </row>
    <row r="854" spans="2:4" ht="9.75" customHeight="1">
      <c r="B854" s="2">
        <v>82.08541666666666</v>
      </c>
      <c r="C854" s="6">
        <v>-0.22359493929300001</v>
      </c>
      <c r="D854" s="3">
        <v>-4.0800739871299996</v>
      </c>
    </row>
    <row r="855" spans="2:4" ht="9.75" customHeight="1">
      <c r="B855" s="2">
        <v>82.086111111111109</v>
      </c>
      <c r="C855" s="6">
        <v>-0.216120446538</v>
      </c>
      <c r="D855" s="3">
        <v>-4.6917706031600002</v>
      </c>
    </row>
    <row r="856" spans="2:4" ht="9.75" customHeight="1">
      <c r="B856" s="2">
        <v>82.125694444444449</v>
      </c>
      <c r="C856" s="6">
        <v>-2.1469813914190001</v>
      </c>
      <c r="D856" s="3">
        <v>-6.2818245560800001</v>
      </c>
    </row>
    <row r="857" spans="2:4" ht="9.75" customHeight="1">
      <c r="B857" s="2">
        <v>82.126388888888883</v>
      </c>
      <c r="C857" s="6">
        <v>-0.23430699472800001</v>
      </c>
      <c r="D857" s="3">
        <v>-6.0845951920700001</v>
      </c>
    </row>
    <row r="858" spans="2:4" ht="9.75" customHeight="1">
      <c r="B858" s="2">
        <v>82.127083333333331</v>
      </c>
      <c r="C858" s="6">
        <v>-0.52220852738900003</v>
      </c>
      <c r="D858" s="3">
        <v>-6.5519694901900003</v>
      </c>
    </row>
    <row r="859" spans="2:4" ht="9.75" customHeight="1">
      <c r="B859" s="2">
        <v>82.12777777777778</v>
      </c>
      <c r="C859" s="6">
        <v>-0.58785014068300001</v>
      </c>
      <c r="D859" s="3">
        <v>-6.71296252486</v>
      </c>
    </row>
    <row r="860" spans="2:4" ht="9.75" customHeight="1">
      <c r="B860" s="2">
        <v>82.167361111111106</v>
      </c>
      <c r="C860" s="6">
        <v>-1.1640456086169999</v>
      </c>
      <c r="D860" s="3">
        <v>-6.6820866917100004</v>
      </c>
    </row>
    <row r="861" spans="2:4" ht="9.75" customHeight="1">
      <c r="B861" s="2">
        <v>82.168055555555554</v>
      </c>
      <c r="C861" s="6">
        <v>-5.0028306532000001E-2</v>
      </c>
      <c r="D861" s="3">
        <v>-6.4261985628099998</v>
      </c>
    </row>
    <row r="862" spans="2:4" ht="9.75" customHeight="1">
      <c r="B862" s="2">
        <v>82.168750000000003</v>
      </c>
      <c r="C862" s="6">
        <v>1.374039713206</v>
      </c>
      <c r="D862" s="3">
        <v>-4.6948361353000001</v>
      </c>
    </row>
    <row r="863" spans="2:4" ht="9.75" customHeight="1">
      <c r="B863" s="2">
        <v>82.169444444444437</v>
      </c>
      <c r="C863" s="6">
        <v>1.5130591644689999</v>
      </c>
      <c r="D863" s="3">
        <v>-4.1637510134699998</v>
      </c>
    </row>
    <row r="864" spans="2:4" ht="9.75" customHeight="1">
      <c r="B864" s="2">
        <v>82.209027777777777</v>
      </c>
      <c r="C864" s="6">
        <v>2.376083282373</v>
      </c>
      <c r="D864" s="3">
        <v>-3.1266521413000001</v>
      </c>
    </row>
    <row r="865" spans="2:4" ht="9.75" customHeight="1">
      <c r="B865" s="2">
        <v>82.209722222222226</v>
      </c>
      <c r="C865" s="6">
        <v>4.0213312745319998</v>
      </c>
      <c r="D865" s="3">
        <v>-2.3859038425999999</v>
      </c>
    </row>
    <row r="866" spans="2:4" ht="9.75" customHeight="1">
      <c r="B866" s="2">
        <v>82.21041666666666</v>
      </c>
      <c r="C866" s="6">
        <v>4.1368519211669996</v>
      </c>
      <c r="D866" s="3">
        <v>-2.5357370971100002</v>
      </c>
    </row>
    <row r="867" spans="2:4" ht="9.75" customHeight="1">
      <c r="B867" s="2">
        <v>82.211111111111109</v>
      </c>
      <c r="C867" s="6">
        <v>2.8530426658880002</v>
      </c>
      <c r="D867" s="3">
        <v>-2.75303911497</v>
      </c>
    </row>
    <row r="868" spans="2:4" ht="9.75" customHeight="1">
      <c r="B868" s="2">
        <v>82.250694444444449</v>
      </c>
      <c r="C868" s="6">
        <v>2.7896288666769999</v>
      </c>
      <c r="D868" s="3">
        <v>-2.3330794000999999</v>
      </c>
    </row>
    <row r="869" spans="2:4" ht="9.75" customHeight="1">
      <c r="B869" s="2">
        <v>82.251388888888883</v>
      </c>
      <c r="C869" s="6">
        <v>1.135252240769</v>
      </c>
      <c r="D869" s="3">
        <v>-4.7811413143500001</v>
      </c>
    </row>
    <row r="870" spans="2:4" ht="9.75" customHeight="1">
      <c r="B870" s="2">
        <v>82.252083333333331</v>
      </c>
      <c r="C870" s="6">
        <v>0.52675778122600003</v>
      </c>
      <c r="D870" s="3">
        <v>-6.24358778678</v>
      </c>
    </row>
    <row r="871" spans="2:4" ht="9.75" customHeight="1">
      <c r="B871" s="2">
        <v>82.25277777777778</v>
      </c>
      <c r="C871" s="6">
        <v>-1.4534574359479999</v>
      </c>
      <c r="D871" s="3">
        <v>-8.0609305826599993</v>
      </c>
    </row>
    <row r="872" spans="2:4" ht="9.75" customHeight="1">
      <c r="B872" s="2">
        <v>82.292361111111106</v>
      </c>
      <c r="C872" s="6">
        <v>-2.8587935343819999</v>
      </c>
      <c r="D872" s="3">
        <v>-11.1833323611</v>
      </c>
    </row>
    <row r="873" spans="2:4" ht="9.75" customHeight="1">
      <c r="B873" s="2">
        <v>82.293055555555554</v>
      </c>
      <c r="C873" s="6">
        <v>-4.9858350135340004</v>
      </c>
      <c r="D873" s="3">
        <v>-14.862626842699999</v>
      </c>
    </row>
    <row r="874" spans="2:4" ht="9.75" customHeight="1">
      <c r="B874" s="2">
        <v>82.293750000000003</v>
      </c>
      <c r="C874" s="6">
        <v>-4.9411519025399997</v>
      </c>
      <c r="D874" s="3">
        <v>-16.214535250170002</v>
      </c>
    </row>
    <row r="875" spans="2:4" ht="9.75" customHeight="1">
      <c r="B875" s="2">
        <v>82.294444444444437</v>
      </c>
      <c r="C875" s="6">
        <v>-4.0431190655069997</v>
      </c>
      <c r="D875" s="3">
        <v>-14.0129664179</v>
      </c>
    </row>
    <row r="876" spans="2:4" ht="9.75" customHeight="1">
      <c r="B876" s="2">
        <v>82.334027777777777</v>
      </c>
      <c r="C876" s="6">
        <v>-3.603420268741</v>
      </c>
      <c r="D876" s="3">
        <v>-13.158078276419999</v>
      </c>
    </row>
    <row r="877" spans="2:4" ht="9.75" customHeight="1">
      <c r="B877" s="2">
        <v>82.334722222222226</v>
      </c>
      <c r="C877" s="6">
        <v>-2.0624549367360001</v>
      </c>
      <c r="D877" s="3">
        <v>-12.368148926929999</v>
      </c>
    </row>
    <row r="878" spans="2:4" ht="9.75" customHeight="1">
      <c r="B878" s="2">
        <v>82.33541666666666</v>
      </c>
      <c r="C878" s="6">
        <v>-2.0388206791660002</v>
      </c>
      <c r="D878" s="3">
        <v>-11.58316090272</v>
      </c>
    </row>
    <row r="879" spans="2:4" ht="9.75" customHeight="1">
      <c r="B879" s="2">
        <v>82.336111111111109</v>
      </c>
      <c r="C879" s="6">
        <v>-2.362035479797</v>
      </c>
      <c r="D879" s="3">
        <v>-11.51610144214</v>
      </c>
    </row>
    <row r="880" spans="2:4" ht="9.75" customHeight="1">
      <c r="B880" s="2">
        <v>82.375694444444449</v>
      </c>
      <c r="C880" s="6">
        <v>-2.3407736921620002</v>
      </c>
      <c r="D880" s="3">
        <v>-7.5115440265000002</v>
      </c>
    </row>
    <row r="881" spans="2:4" ht="9.75" customHeight="1">
      <c r="B881" s="2">
        <v>82.376388888888883</v>
      </c>
      <c r="C881" s="6">
        <v>-1.9377970989040001</v>
      </c>
      <c r="D881" s="3">
        <v>-7.1969714166600003</v>
      </c>
    </row>
    <row r="882" spans="2:4" ht="9.75" customHeight="1">
      <c r="B882" s="2">
        <v>82.377083333333331</v>
      </c>
      <c r="C882" s="6">
        <v>-0.97522826200599999</v>
      </c>
      <c r="D882" s="3">
        <v>-5.4214952162400003</v>
      </c>
    </row>
    <row r="883" spans="2:4" ht="9.75" customHeight="1">
      <c r="B883" s="2">
        <v>82.37777777777778</v>
      </c>
      <c r="C883" s="6">
        <v>-3.7187326112999998E-2</v>
      </c>
      <c r="D883" s="3">
        <v>-5.4268911491100003</v>
      </c>
    </row>
    <row r="884" spans="2:4" ht="9.75" customHeight="1">
      <c r="B884" s="2">
        <v>82.417361111111106</v>
      </c>
      <c r="C884" s="6">
        <v>-0.77928126189500002</v>
      </c>
      <c r="D884" s="3">
        <v>-5.0049578997699999</v>
      </c>
    </row>
    <row r="885" spans="2:4" ht="9.75" customHeight="1">
      <c r="B885" s="2">
        <v>82.418055555555554</v>
      </c>
      <c r="C885" s="6">
        <v>-1.369988205833</v>
      </c>
      <c r="D885" s="3">
        <v>-6.0534428262000004</v>
      </c>
    </row>
    <row r="886" spans="2:4" ht="9.75" customHeight="1">
      <c r="B886" s="2">
        <v>82.418750000000003</v>
      </c>
      <c r="C886" s="6">
        <v>1.5393702575120001</v>
      </c>
      <c r="D886" s="3">
        <v>-5.4410610653199996</v>
      </c>
    </row>
    <row r="887" spans="2:4" ht="9.75" customHeight="1">
      <c r="B887" s="2">
        <v>82.419444444444437</v>
      </c>
      <c r="C887" s="6">
        <v>1.6364439648960001</v>
      </c>
      <c r="D887" s="3">
        <v>-5.1788578330400004</v>
      </c>
    </row>
    <row r="888" spans="2:4" ht="9.75" customHeight="1">
      <c r="B888" s="2">
        <v>82.459027777777777</v>
      </c>
      <c r="C888" s="6">
        <v>2.114068370239</v>
      </c>
      <c r="D888" s="3">
        <v>-1.86057214304</v>
      </c>
    </row>
    <row r="889" spans="2:4" ht="9.75" customHeight="1">
      <c r="B889" s="2">
        <v>82.459722222222226</v>
      </c>
      <c r="C889" s="6">
        <v>1.535780177583</v>
      </c>
      <c r="D889" s="3">
        <v>-2.24017421915</v>
      </c>
    </row>
    <row r="890" spans="2:4" ht="9.75" customHeight="1">
      <c r="B890" s="2">
        <v>82.46041666666666</v>
      </c>
      <c r="C890" s="6">
        <v>0.79227031274899995</v>
      </c>
      <c r="D890" s="3">
        <v>-2.8747946870200001</v>
      </c>
    </row>
    <row r="891" spans="2:4" ht="9.75" customHeight="1">
      <c r="B891" s="2">
        <v>82.461111111111109</v>
      </c>
      <c r="C891" s="6">
        <v>0.72733520189599998</v>
      </c>
      <c r="D891" s="3">
        <v>-2.7731106114299999</v>
      </c>
    </row>
    <row r="892" spans="2:4" ht="9.75" customHeight="1">
      <c r="B892" s="2">
        <v>82.500694444444449</v>
      </c>
      <c r="C892" s="6">
        <v>0.30800429617899999</v>
      </c>
      <c r="D892" s="3">
        <v>-2.83138849329</v>
      </c>
    </row>
    <row r="893" spans="2:4" ht="9.75" customHeight="1">
      <c r="B893" s="2">
        <v>82.501388888888883</v>
      </c>
      <c r="C893" s="6">
        <v>-9.6748843537000001E-2</v>
      </c>
      <c r="D893" s="3">
        <v>-3.1679435193600001</v>
      </c>
    </row>
    <row r="894" spans="2:4" ht="9.75" customHeight="1">
      <c r="B894" s="2">
        <v>82.502083333333331</v>
      </c>
      <c r="C894" s="6">
        <v>-2.8692239105659998</v>
      </c>
      <c r="D894" s="3">
        <v>-6.2467751409099996</v>
      </c>
    </row>
    <row r="895" spans="2:4" ht="9.75" customHeight="1">
      <c r="B895" s="2">
        <v>82.50277777777778</v>
      </c>
      <c r="C895" s="6">
        <v>-3.7333244728700001</v>
      </c>
      <c r="D895" s="3">
        <v>-6.1851423996700001</v>
      </c>
    </row>
    <row r="896" spans="2:4" ht="9.75" customHeight="1">
      <c r="B896" s="2">
        <v>82.542361111111106</v>
      </c>
      <c r="C896" s="6">
        <v>-2.654563227323</v>
      </c>
      <c r="D896" s="3">
        <v>-1.4267371630500001</v>
      </c>
    </row>
    <row r="897" spans="2:4" ht="9.75" customHeight="1">
      <c r="B897" s="2">
        <v>82.543055555555554</v>
      </c>
      <c r="C897" s="6">
        <v>-1.400970032961</v>
      </c>
      <c r="D897" s="3">
        <v>-4.2795878999900001</v>
      </c>
    </row>
    <row r="898" spans="2:4" ht="9.75" customHeight="1">
      <c r="B898" s="2">
        <v>82.543750000000003</v>
      </c>
      <c r="C898" s="6">
        <v>-2.7590951328819999</v>
      </c>
      <c r="D898" s="3">
        <v>-5.0251842026000002</v>
      </c>
    </row>
    <row r="899" spans="2:4" ht="9.75" customHeight="1">
      <c r="B899" s="2">
        <v>82.544444444444437</v>
      </c>
      <c r="C899" s="6">
        <v>-2.219684174018</v>
      </c>
      <c r="D899" s="3">
        <v>-5.8238102442299997</v>
      </c>
    </row>
    <row r="900" spans="2:4" ht="9.75" customHeight="1">
      <c r="B900" s="2">
        <v>82.584027777777777</v>
      </c>
      <c r="C900" s="6">
        <v>-4.0473731926739998</v>
      </c>
      <c r="D900" s="3">
        <v>-7.4008183027700003</v>
      </c>
    </row>
    <row r="901" spans="2:4" ht="9.75" customHeight="1">
      <c r="B901" s="2">
        <v>82.584722222222226</v>
      </c>
      <c r="C901" s="6">
        <v>-6.3580397916819997</v>
      </c>
      <c r="D901" s="3">
        <v>-8.9453781075599998</v>
      </c>
    </row>
    <row r="902" spans="2:4" ht="9.75" customHeight="1">
      <c r="B902" s="2">
        <v>82.58541666666666</v>
      </c>
      <c r="C902" s="6">
        <v>-6.5709196181170002</v>
      </c>
      <c r="D902" s="3">
        <v>-10.14374635029</v>
      </c>
    </row>
    <row r="903" spans="2:4" ht="9.75" customHeight="1">
      <c r="B903" s="2">
        <v>82.586111111111109</v>
      </c>
      <c r="C903" s="6">
        <v>-7.6948223122139998</v>
      </c>
      <c r="D903" s="3">
        <v>-10.58521787724</v>
      </c>
    </row>
    <row r="904" spans="2:4" ht="9.75" customHeight="1">
      <c r="B904" s="2">
        <v>82.625694444444449</v>
      </c>
      <c r="C904" s="6">
        <v>-8.2924184782499992</v>
      </c>
      <c r="D904" s="3">
        <v>-11.96973243059</v>
      </c>
    </row>
    <row r="905" spans="2:4" ht="9.75" customHeight="1">
      <c r="B905" s="2">
        <v>82.626388888888883</v>
      </c>
      <c r="C905" s="6">
        <v>-7.8283768528969997</v>
      </c>
      <c r="D905" s="3">
        <v>-11.57363185805</v>
      </c>
    </row>
    <row r="906" spans="2:4" ht="9.75" customHeight="1">
      <c r="B906" s="2">
        <v>82.627083333333331</v>
      </c>
      <c r="C906" s="6">
        <v>-6.1915876002139996</v>
      </c>
      <c r="D906" s="3">
        <v>-10.126395703349999</v>
      </c>
    </row>
    <row r="907" spans="2:4" ht="9.75" customHeight="1">
      <c r="B907" s="2">
        <v>82.62777777777778</v>
      </c>
      <c r="C907" s="6">
        <v>-5.141200404269</v>
      </c>
      <c r="D907" s="3">
        <v>-8.7195002093900005</v>
      </c>
    </row>
    <row r="908" spans="2:4" ht="9.75" customHeight="1">
      <c r="B908" s="2">
        <v>82.667361111111106</v>
      </c>
      <c r="C908" s="6">
        <v>-3.8224995819780001</v>
      </c>
      <c r="D908" s="3">
        <v>-8.4247323991199998</v>
      </c>
    </row>
    <row r="909" spans="2:4" ht="9.75" customHeight="1">
      <c r="B909" s="2">
        <v>82.668055555555554</v>
      </c>
      <c r="C909" s="6">
        <v>-2.385115349681</v>
      </c>
      <c r="D909" s="3">
        <v>-7.0343540173300001</v>
      </c>
    </row>
    <row r="910" spans="2:4" ht="9.75" customHeight="1">
      <c r="B910" s="2">
        <v>82.668750000000003</v>
      </c>
      <c r="C910" s="6">
        <v>-1.440303918618</v>
      </c>
      <c r="D910" s="3">
        <v>-5.5602579488400004</v>
      </c>
    </row>
    <row r="911" spans="2:4" ht="9.75" customHeight="1">
      <c r="B911" s="2">
        <v>82.669444444444437</v>
      </c>
      <c r="C911" s="6">
        <v>-1.326588480893</v>
      </c>
      <c r="D911" s="3">
        <v>-5.7277631388400003</v>
      </c>
    </row>
    <row r="912" spans="2:4" ht="9.75" customHeight="1">
      <c r="B912" s="2">
        <v>82.709027777777777</v>
      </c>
      <c r="C912" s="6">
        <v>-1.3361642749289999</v>
      </c>
      <c r="D912" s="3">
        <v>-5.7723442882100002</v>
      </c>
    </row>
    <row r="913" spans="2:4" ht="9.75" customHeight="1">
      <c r="B913" s="2">
        <v>82.709722222222226</v>
      </c>
      <c r="C913" s="6">
        <v>-1.281344746084</v>
      </c>
      <c r="D913" s="3">
        <v>-6.0967873020800001</v>
      </c>
    </row>
    <row r="914" spans="2:4" ht="9.75" customHeight="1">
      <c r="B914" s="2">
        <v>82.71041666666666</v>
      </c>
      <c r="C914" s="6">
        <v>-1.2871092048120001</v>
      </c>
      <c r="D914" s="3">
        <v>-6.6740177236199996</v>
      </c>
    </row>
    <row r="915" spans="2:4" ht="9.75" customHeight="1">
      <c r="B915" s="2">
        <v>82.711111111111109</v>
      </c>
      <c r="C915" s="6">
        <v>-0.59904263351099996</v>
      </c>
      <c r="D915" s="3">
        <v>-6.5725715680599999</v>
      </c>
    </row>
    <row r="916" spans="2:4" ht="9.75" customHeight="1">
      <c r="B916" s="2">
        <v>82.750694444444449</v>
      </c>
      <c r="C916" s="6">
        <v>-0.58560543787700003</v>
      </c>
      <c r="D916" s="3">
        <v>-2.6298894313200001</v>
      </c>
    </row>
    <row r="917" spans="2:4" ht="9.75" customHeight="1">
      <c r="B917" s="2">
        <v>82.751388888888883</v>
      </c>
      <c r="C917" s="6">
        <v>-0.48865716783000002</v>
      </c>
      <c r="D917" s="3">
        <v>-2.81258328881</v>
      </c>
    </row>
    <row r="918" spans="2:4" ht="9.75" customHeight="1">
      <c r="B918" s="2">
        <v>82.752083333333331</v>
      </c>
      <c r="C918" s="6">
        <v>-0.87997454103700001</v>
      </c>
      <c r="D918" s="3">
        <v>-2.6211371592099999</v>
      </c>
    </row>
    <row r="919" spans="2:4" ht="9.75" customHeight="1">
      <c r="B919" s="2">
        <v>82.75277777777778</v>
      </c>
      <c r="C919" s="6">
        <v>-0.76000063826599995</v>
      </c>
      <c r="D919" s="3">
        <v>-2.7423958234699999</v>
      </c>
    </row>
    <row r="920" spans="2:4" ht="9.75" customHeight="1">
      <c r="B920" s="2">
        <v>82.792361111111106</v>
      </c>
      <c r="C920" s="6">
        <v>-1.0183336473310001</v>
      </c>
      <c r="D920" s="3">
        <v>-2.82678541711</v>
      </c>
    </row>
    <row r="921" spans="2:4" ht="9.75" customHeight="1">
      <c r="B921" s="2">
        <v>82.793055555555554</v>
      </c>
      <c r="C921" s="6">
        <v>-1.068090253072</v>
      </c>
      <c r="D921" s="3">
        <v>-2.54501106288</v>
      </c>
    </row>
    <row r="922" spans="2:4" ht="9.75" customHeight="1">
      <c r="B922" s="2">
        <v>82.793750000000003</v>
      </c>
      <c r="C922" s="6">
        <v>-0.78572721398199996</v>
      </c>
      <c r="D922" s="3">
        <v>-1.1388993593600001</v>
      </c>
    </row>
    <row r="923" spans="2:4" ht="9.75" customHeight="1">
      <c r="B923" s="2">
        <v>82.794444444444437</v>
      </c>
      <c r="C923" s="6">
        <v>-0.71699348092500004</v>
      </c>
      <c r="D923" s="3">
        <v>-0.81688892211999997</v>
      </c>
    </row>
    <row r="924" spans="2:4" ht="9.75" customHeight="1">
      <c r="B924" s="2">
        <v>82.834027777777777</v>
      </c>
      <c r="C924" s="6">
        <v>0.243155971528</v>
      </c>
      <c r="D924" s="3">
        <v>-0.27145293128999998</v>
      </c>
    </row>
    <row r="925" spans="2:4" ht="9.75" customHeight="1">
      <c r="B925" s="2">
        <v>82.834722222222226</v>
      </c>
      <c r="C925" s="6">
        <v>0.150706628161</v>
      </c>
      <c r="D925" s="3">
        <v>-0.15477169577</v>
      </c>
    </row>
    <row r="926" spans="2:4" ht="9.75" customHeight="1">
      <c r="B926" s="2">
        <v>82.83541666666666</v>
      </c>
      <c r="C926" s="6">
        <v>0.57237363748699999</v>
      </c>
      <c r="D926" s="3">
        <v>1.3768051344300001</v>
      </c>
    </row>
    <row r="927" spans="2:4" ht="9.75" customHeight="1">
      <c r="B927" s="2">
        <v>82.836111111111109</v>
      </c>
      <c r="C927" s="6">
        <v>0.33498303049900002</v>
      </c>
      <c r="D927" s="3">
        <v>0.25856159780999999</v>
      </c>
    </row>
    <row r="928" spans="2:4" ht="9.75" customHeight="1">
      <c r="B928" s="2">
        <v>82.875694444444449</v>
      </c>
      <c r="C928" s="6">
        <v>0.88152096634300003</v>
      </c>
      <c r="D928" s="3">
        <v>1.1181108797499999</v>
      </c>
    </row>
    <row r="929" spans="2:4" ht="9.75" customHeight="1">
      <c r="B929" s="2">
        <v>82.876388888888883</v>
      </c>
      <c r="C929" s="6">
        <v>1.351452378704</v>
      </c>
      <c r="D929" s="3">
        <v>1.94881128943</v>
      </c>
    </row>
    <row r="930" spans="2:4" ht="9.75" customHeight="1">
      <c r="B930" s="2">
        <v>82.877083333333331</v>
      </c>
      <c r="C930" s="6">
        <v>1.161722278454</v>
      </c>
      <c r="D930" s="3">
        <v>1.4287178415399999</v>
      </c>
    </row>
    <row r="931" spans="2:4" ht="9.75" customHeight="1">
      <c r="B931" s="2">
        <v>82.87777777777778</v>
      </c>
      <c r="C931" s="6">
        <v>0.91127808020300005</v>
      </c>
      <c r="D931" s="3">
        <v>1.1391931254900001</v>
      </c>
    </row>
    <row r="932" spans="2:4" ht="9.75" customHeight="1">
      <c r="B932" s="2">
        <v>82.917361111111106</v>
      </c>
      <c r="C932" s="6">
        <v>0.54475074623700004</v>
      </c>
      <c r="D932" s="3">
        <v>0.70785676217000004</v>
      </c>
    </row>
    <row r="933" spans="2:4" ht="9.75" customHeight="1">
      <c r="B933" s="2">
        <v>82.918055555555554</v>
      </c>
      <c r="C933" s="6">
        <v>1.0820089186249999</v>
      </c>
      <c r="D933" s="3">
        <v>0.69836694436000002</v>
      </c>
    </row>
    <row r="934" spans="2:4" ht="9.75" customHeight="1">
      <c r="B934" s="2">
        <v>82.918750000000003</v>
      </c>
      <c r="C934" s="6">
        <v>0.62360646773499995</v>
      </c>
      <c r="D934" s="3">
        <v>0.66757691862000001</v>
      </c>
    </row>
    <row r="935" spans="2:4" ht="9.75" customHeight="1">
      <c r="B935" s="2">
        <v>82.919444444444437</v>
      </c>
      <c r="C935" s="6">
        <v>-0.23480449156800001</v>
      </c>
      <c r="D935" s="3">
        <v>0.29274166077000002</v>
      </c>
    </row>
    <row r="936" spans="2:4" ht="9.75" customHeight="1">
      <c r="B936" s="2">
        <v>82.959027777777777</v>
      </c>
      <c r="C936" s="6">
        <v>-1.7191234206579999</v>
      </c>
      <c r="D936" s="3">
        <v>-1.93817479085</v>
      </c>
    </row>
    <row r="937" spans="2:4" ht="9.75" customHeight="1">
      <c r="B937" s="2">
        <v>82.959722222222226</v>
      </c>
      <c r="C937" s="6">
        <v>-2.8608098056759999</v>
      </c>
      <c r="D937" s="3">
        <v>-3.08017856225</v>
      </c>
    </row>
    <row r="938" spans="2:4" ht="9.75" customHeight="1">
      <c r="B938" s="2">
        <v>82.96041666666666</v>
      </c>
      <c r="C938" s="6">
        <v>-2.934079656177</v>
      </c>
      <c r="D938" s="3">
        <v>-3.5385287136199999</v>
      </c>
    </row>
    <row r="939" spans="2:4" ht="9.75" customHeight="1">
      <c r="B939" s="2">
        <v>82.961111111111109</v>
      </c>
      <c r="C939" s="6">
        <v>-3.3122873936819999</v>
      </c>
      <c r="D939" s="3">
        <v>-3.7519499176600002</v>
      </c>
    </row>
    <row r="940" spans="2:4" ht="9.75" customHeight="1">
      <c r="B940" s="2">
        <v>83.000694444444449</v>
      </c>
      <c r="C940" s="6">
        <v>-3.3852102629549998</v>
      </c>
      <c r="D940" s="3">
        <v>-4.0138695962500002</v>
      </c>
    </row>
    <row r="941" spans="2:4" ht="9.75" customHeight="1">
      <c r="B941" s="2">
        <v>83.001388888888883</v>
      </c>
      <c r="C941" s="6">
        <v>-3.0629463695660002</v>
      </c>
      <c r="D941" s="3">
        <v>-3.81241088192</v>
      </c>
    </row>
    <row r="942" spans="2:4" ht="9.75" customHeight="1">
      <c r="B942" s="2">
        <v>83.002083333333331</v>
      </c>
      <c r="C942" s="6">
        <v>-2.727863777254</v>
      </c>
      <c r="D942" s="3">
        <v>-4.3598719198599998</v>
      </c>
    </row>
    <row r="943" spans="2:4" ht="9.75" customHeight="1">
      <c r="B943" s="2">
        <v>83.00277777777778</v>
      </c>
      <c r="C943" s="6">
        <v>-2.5520116504889998</v>
      </c>
      <c r="D943" s="3">
        <v>-4.0024844715099999</v>
      </c>
    </row>
    <row r="944" spans="2:4" ht="9.75" customHeight="1">
      <c r="B944" s="2">
        <v>83.042361111111106</v>
      </c>
      <c r="C944" s="6">
        <v>-1.835552384651</v>
      </c>
      <c r="D944" s="3">
        <v>-2.9715929595100001</v>
      </c>
    </row>
    <row r="945" spans="2:4" ht="9.75" customHeight="1">
      <c r="B945" s="2">
        <v>83.043055555555554</v>
      </c>
      <c r="C945" s="6">
        <v>-2.45890117751</v>
      </c>
      <c r="D945" s="3">
        <v>-2.9405212239599998</v>
      </c>
    </row>
    <row r="946" spans="2:4" ht="9.75" customHeight="1">
      <c r="B946" s="2">
        <v>83.043750000000003</v>
      </c>
      <c r="C946" s="6">
        <v>-2.4591489508320001</v>
      </c>
      <c r="D946" s="3">
        <v>-3.3487072092200001</v>
      </c>
    </row>
    <row r="947" spans="2:4" ht="9.75" customHeight="1">
      <c r="B947" s="2">
        <v>83.044444444444437</v>
      </c>
      <c r="C947" s="6">
        <v>-2.6299057952889999</v>
      </c>
      <c r="D947" s="3">
        <v>-2.3065513818799999</v>
      </c>
    </row>
    <row r="948" spans="2:4" ht="9.75" customHeight="1">
      <c r="B948" s="2">
        <v>83.084027777777777</v>
      </c>
      <c r="C948" s="6">
        <v>-1.7497571318430001</v>
      </c>
      <c r="D948" s="3">
        <v>-1.4684160129299999</v>
      </c>
    </row>
    <row r="949" spans="2:4" ht="9.75" customHeight="1">
      <c r="B949" s="2">
        <v>83.084722222222226</v>
      </c>
      <c r="C949" s="6">
        <v>-1.5350421557609999</v>
      </c>
      <c r="D949" s="3">
        <v>-1.1645184341799999</v>
      </c>
    </row>
    <row r="950" spans="2:4" ht="9.75" customHeight="1">
      <c r="B950" s="2">
        <v>83.08541666666666</v>
      </c>
      <c r="C950" s="6">
        <v>-0.78761482207300004</v>
      </c>
      <c r="D950" s="3">
        <v>-0.30695855894000001</v>
      </c>
    </row>
    <row r="951" spans="2:4" ht="9.75" customHeight="1">
      <c r="B951" s="2">
        <v>83.086111111111109</v>
      </c>
      <c r="C951" s="6">
        <v>-0.89873794152599995</v>
      </c>
      <c r="D951" s="3">
        <v>6.1595320699999997E-2</v>
      </c>
    </row>
    <row r="952" spans="2:4" ht="9.75" customHeight="1">
      <c r="B952" s="2">
        <v>83.125694444444449</v>
      </c>
      <c r="C952" s="6">
        <v>-0.33973359112700002</v>
      </c>
      <c r="D952" s="3">
        <v>0.60554776480000005</v>
      </c>
    </row>
    <row r="953" spans="2:4" ht="9.75" customHeight="1">
      <c r="B953" s="2">
        <v>83.126388888888883</v>
      </c>
      <c r="C953" s="6">
        <v>-0.64702788734299999</v>
      </c>
      <c r="D953" s="3">
        <v>0.58286759099999996</v>
      </c>
    </row>
    <row r="954" spans="2:4" ht="9.75" customHeight="1">
      <c r="B954" s="2">
        <v>83.127083333333331</v>
      </c>
      <c r="C954" s="6">
        <v>-1.138326023719</v>
      </c>
      <c r="D954" s="3">
        <v>-0.26073732282000001</v>
      </c>
    </row>
    <row r="955" spans="2:4" ht="9.75" customHeight="1">
      <c r="B955" s="2">
        <v>83.12777777777778</v>
      </c>
      <c r="C955" s="6">
        <v>-1.0648594812229999</v>
      </c>
      <c r="D955" s="3">
        <v>-3.9919725359999998E-2</v>
      </c>
    </row>
    <row r="956" spans="2:4" ht="9.75" customHeight="1">
      <c r="B956" s="2">
        <v>83.167361111111106</v>
      </c>
      <c r="C956" s="6">
        <v>-0.97654583151300001</v>
      </c>
      <c r="D956" s="3">
        <v>-0.27851682103999997</v>
      </c>
    </row>
    <row r="957" spans="2:4" ht="9.75" customHeight="1">
      <c r="B957" s="2">
        <v>83.168055555555554</v>
      </c>
      <c r="C957" s="6">
        <v>-0.98465748201900005</v>
      </c>
      <c r="D957" s="3">
        <v>9.9469926560000005E-2</v>
      </c>
    </row>
    <row r="958" spans="2:4" ht="9.75" customHeight="1">
      <c r="B958" s="2">
        <v>83.168750000000003</v>
      </c>
      <c r="C958" s="6">
        <v>-8.6660585139999996E-2</v>
      </c>
      <c r="D958" s="3">
        <v>0.49391850629</v>
      </c>
    </row>
    <row r="959" spans="2:4" ht="9.75" customHeight="1">
      <c r="B959" s="2">
        <v>83.169444444444437</v>
      </c>
      <c r="C959" s="6">
        <v>-0.338348968034</v>
      </c>
      <c r="D959" s="3">
        <v>0.66227690095000002</v>
      </c>
    </row>
    <row r="960" spans="2:4" ht="9.75" customHeight="1">
      <c r="B960" s="2">
        <v>83.209027777777777</v>
      </c>
      <c r="C960" s="6">
        <v>2.9066276041999999E-2</v>
      </c>
      <c r="D960" s="3">
        <v>1.3849661424599999</v>
      </c>
    </row>
    <row r="961" spans="2:4" ht="9.75" customHeight="1">
      <c r="B961" s="2">
        <v>83.209722222222226</v>
      </c>
      <c r="C961" s="6">
        <v>0.31473843622300002</v>
      </c>
      <c r="D961" s="3">
        <v>1.609763552</v>
      </c>
    </row>
    <row r="962" spans="2:4" ht="9.75" customHeight="1">
      <c r="B962" s="2">
        <v>83.21041666666666</v>
      </c>
      <c r="C962" s="6">
        <v>0.94949470818199999</v>
      </c>
      <c r="D962" s="3">
        <v>1.7269740976600001</v>
      </c>
    </row>
    <row r="963" spans="2:4" ht="9.75" customHeight="1">
      <c r="B963" s="2">
        <v>83.211111111111109</v>
      </c>
      <c r="C963" s="6">
        <v>1.1723445325440001</v>
      </c>
      <c r="D963" s="3">
        <v>1.6079187665800001</v>
      </c>
    </row>
    <row r="964" spans="2:4" ht="9.75" customHeight="1">
      <c r="B964" s="2">
        <v>83.250694444444449</v>
      </c>
      <c r="C964" s="6">
        <v>1.029065650155</v>
      </c>
      <c r="D964" s="3">
        <v>2.0854583094099999</v>
      </c>
    </row>
    <row r="965" spans="2:4" ht="9.75" customHeight="1">
      <c r="B965" s="2">
        <v>83.251388888888883</v>
      </c>
      <c r="C965" s="6">
        <v>1.6723055811759999</v>
      </c>
      <c r="D965" s="3">
        <v>2.3801222799000001</v>
      </c>
    </row>
    <row r="966" spans="2:4" ht="9.75" customHeight="1">
      <c r="B966" s="2">
        <v>83.252083333333331</v>
      </c>
      <c r="C966" s="6">
        <v>1.377599018985</v>
      </c>
      <c r="D966" s="3">
        <v>2.8140097474900001</v>
      </c>
    </row>
    <row r="967" spans="2:4" ht="9.75" customHeight="1">
      <c r="B967" s="2">
        <v>83.25277777777778</v>
      </c>
      <c r="C967" s="6">
        <v>1.532067095643</v>
      </c>
      <c r="D967" s="3">
        <v>3.0578574865700001</v>
      </c>
    </row>
    <row r="968" spans="2:4" ht="9.75" customHeight="1">
      <c r="B968" s="2">
        <v>83.292361111111106</v>
      </c>
      <c r="C968" s="6">
        <v>2.2913535984890001</v>
      </c>
      <c r="D968" s="3">
        <v>3.0954824405900001</v>
      </c>
    </row>
    <row r="969" spans="2:4" ht="9.75" customHeight="1">
      <c r="B969" s="2">
        <v>83.293055555555554</v>
      </c>
      <c r="C969" s="6">
        <v>2.1735407667389999</v>
      </c>
      <c r="D969" s="3">
        <v>3.5806014711800001</v>
      </c>
    </row>
    <row r="970" spans="2:4" ht="9.75" customHeight="1">
      <c r="B970" s="2">
        <v>83.293750000000003</v>
      </c>
      <c r="C970" s="6">
        <v>1.7845912094459999</v>
      </c>
      <c r="D970" s="3">
        <v>2.7661351912100001</v>
      </c>
    </row>
    <row r="971" spans="2:4" ht="9.75" customHeight="1">
      <c r="B971" s="2">
        <v>83.294444444444437</v>
      </c>
      <c r="C971" s="6">
        <v>2.1638464791269998</v>
      </c>
      <c r="D971" s="3">
        <v>2.49755089727</v>
      </c>
    </row>
    <row r="972" spans="2:4" ht="9.75" customHeight="1">
      <c r="B972" s="2">
        <v>83.334027777777777</v>
      </c>
      <c r="C972" s="6">
        <v>2.9942722429809998</v>
      </c>
      <c r="D972" s="3">
        <v>3.2905409971699999</v>
      </c>
    </row>
    <row r="973" spans="2:4" ht="9.75" customHeight="1">
      <c r="B973" s="2">
        <v>83.334722222222226</v>
      </c>
      <c r="C973" s="6">
        <v>2.7596106867739998</v>
      </c>
      <c r="D973" s="3">
        <v>3.8905361968699999</v>
      </c>
    </row>
    <row r="974" spans="2:4" ht="9.75" customHeight="1">
      <c r="B974" s="2">
        <v>83.33541666666666</v>
      </c>
      <c r="C974" s="6">
        <v>3.0956520247500001</v>
      </c>
      <c r="D974" s="3">
        <v>3.8625324945599999</v>
      </c>
    </row>
    <row r="975" spans="2:4" ht="9.75" customHeight="1">
      <c r="B975" s="2">
        <v>83.336111111111109</v>
      </c>
      <c r="C975" s="6">
        <v>2.4185185012220001</v>
      </c>
      <c r="D975" s="3">
        <v>3.8073666034400002</v>
      </c>
    </row>
    <row r="976" spans="2:4" ht="9.75" customHeight="1">
      <c r="B976" s="2">
        <v>83.375694444444449</v>
      </c>
      <c r="C976" s="6">
        <v>1.8985119610850001</v>
      </c>
      <c r="D976" s="3">
        <v>2.4790208162599998</v>
      </c>
    </row>
    <row r="977" spans="2:4" ht="9.75" customHeight="1">
      <c r="B977" s="2">
        <v>83.376388888888883</v>
      </c>
      <c r="C977" s="6">
        <v>0.98022367198500004</v>
      </c>
      <c r="D977" s="3">
        <v>1.9803051029600001</v>
      </c>
    </row>
    <row r="978" spans="2:4" ht="9.75" customHeight="1">
      <c r="B978" s="2">
        <v>83.377083333333331</v>
      </c>
      <c r="C978" s="6">
        <v>-0.16570523547999999</v>
      </c>
      <c r="D978" s="3">
        <v>-0.22750951092999999</v>
      </c>
    </row>
    <row r="979" spans="2:4" ht="9.75" customHeight="1">
      <c r="B979" s="2">
        <v>83.37777777777778</v>
      </c>
      <c r="C979" s="6">
        <v>-0.96509707820299995</v>
      </c>
      <c r="D979" s="3">
        <v>-1.28385680323</v>
      </c>
    </row>
    <row r="980" spans="2:4" ht="9.75" customHeight="1">
      <c r="B980" s="2">
        <v>83.417361111111106</v>
      </c>
      <c r="C980" s="6">
        <v>-1.0009248429399999</v>
      </c>
      <c r="D980" s="3">
        <v>-1.1834457647000001</v>
      </c>
    </row>
    <row r="981" spans="2:4" ht="9.75" customHeight="1">
      <c r="B981" s="2">
        <v>83.418055555555554</v>
      </c>
      <c r="C981" s="6">
        <v>-0.46643105624199999</v>
      </c>
      <c r="D981" s="3">
        <v>-0.15596188419000001</v>
      </c>
    </row>
    <row r="982" spans="2:4" ht="9.75" customHeight="1">
      <c r="B982" s="2">
        <v>83.418750000000003</v>
      </c>
      <c r="C982" s="6">
        <v>-0.83498659338600001</v>
      </c>
      <c r="D982" s="3">
        <v>-0.88324977990999998</v>
      </c>
    </row>
    <row r="983" spans="2:4" ht="9.75" customHeight="1">
      <c r="B983" s="2">
        <v>83.419444444444437</v>
      </c>
      <c r="C983" s="6">
        <v>-0.73277220128499998</v>
      </c>
      <c r="D983" s="3">
        <v>-0.73277220127999998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14"/>
  <sheetViews>
    <sheetView topLeftCell="A157" workbookViewId="0">
      <selection activeCell="H24" sqref="H24"/>
    </sheetView>
  </sheetViews>
  <sheetFormatPr defaultRowHeight="12.75"/>
  <cols>
    <col min="9" max="9" width="10.85546875" customWidth="1"/>
  </cols>
  <sheetData>
    <row r="1" spans="1:1">
      <c r="A1" t="s">
        <v>1195</v>
      </c>
    </row>
    <row r="2" spans="1:1">
      <c r="A2" t="s">
        <v>1196</v>
      </c>
    </row>
    <row r="3" spans="1:1">
      <c r="A3" t="s">
        <v>1197</v>
      </c>
    </row>
    <row r="4" spans="1:1">
      <c r="A4" t="s">
        <v>1198</v>
      </c>
    </row>
    <row r="7" spans="1:1">
      <c r="A7" t="s">
        <v>1199</v>
      </c>
    </row>
    <row r="8" spans="1:1">
      <c r="A8" t="s">
        <v>790</v>
      </c>
    </row>
    <row r="9" spans="1:1">
      <c r="A9" t="s">
        <v>1199</v>
      </c>
    </row>
    <row r="10" spans="1:1">
      <c r="A10" t="s">
        <v>784</v>
      </c>
    </row>
    <row r="11" spans="1:1">
      <c r="A11" t="s">
        <v>791</v>
      </c>
    </row>
    <row r="12" spans="1:1">
      <c r="A12" t="s">
        <v>792</v>
      </c>
    </row>
    <row r="13" spans="1:1">
      <c r="A13" t="s">
        <v>793</v>
      </c>
    </row>
    <row r="14" spans="1:1">
      <c r="A14" t="s">
        <v>794</v>
      </c>
    </row>
    <row r="15" spans="1:1">
      <c r="A15" t="s">
        <v>795</v>
      </c>
    </row>
    <row r="16" spans="1:1">
      <c r="A16" t="s">
        <v>796</v>
      </c>
    </row>
    <row r="17" spans="1:1">
      <c r="A17" t="s">
        <v>797</v>
      </c>
    </row>
    <row r="18" spans="1:1">
      <c r="A18" t="s">
        <v>798</v>
      </c>
    </row>
    <row r="19" spans="1:1">
      <c r="A19" t="s">
        <v>710</v>
      </c>
    </row>
    <row r="20" spans="1:1">
      <c r="A20" t="s">
        <v>799</v>
      </c>
    </row>
    <row r="21" spans="1:1">
      <c r="A21" t="s">
        <v>710</v>
      </c>
    </row>
    <row r="22" spans="1:1">
      <c r="A22" t="s">
        <v>800</v>
      </c>
    </row>
    <row r="23" spans="1:1">
      <c r="A23" t="s">
        <v>801</v>
      </c>
    </row>
    <row r="24" spans="1:1">
      <c r="A24" t="s">
        <v>710</v>
      </c>
    </row>
    <row r="26" spans="1:1">
      <c r="A26" t="s">
        <v>802</v>
      </c>
    </row>
    <row r="27" spans="1:1">
      <c r="A27" t="s">
        <v>803</v>
      </c>
    </row>
    <row r="28" spans="1:1">
      <c r="A28" t="s">
        <v>804</v>
      </c>
    </row>
    <row r="29" spans="1:1">
      <c r="A29" t="s">
        <v>805</v>
      </c>
    </row>
    <row r="30" spans="1:1">
      <c r="A30" t="s">
        <v>806</v>
      </c>
    </row>
    <row r="31" spans="1:1">
      <c r="A31" t="s">
        <v>710</v>
      </c>
    </row>
    <row r="32" spans="1:1">
      <c r="A32" t="s">
        <v>807</v>
      </c>
    </row>
    <row r="33" spans="1:1">
      <c r="A33" t="s">
        <v>808</v>
      </c>
    </row>
    <row r="34" spans="1:1">
      <c r="A34" t="s">
        <v>809</v>
      </c>
    </row>
    <row r="35" spans="1:1">
      <c r="A35" t="s">
        <v>810</v>
      </c>
    </row>
    <row r="36" spans="1:1">
      <c r="A36" t="s">
        <v>811</v>
      </c>
    </row>
    <row r="37" spans="1:1">
      <c r="A37" t="s">
        <v>812</v>
      </c>
    </row>
    <row r="38" spans="1:1">
      <c r="A38" t="s">
        <v>710</v>
      </c>
    </row>
    <row r="39" spans="1:1">
      <c r="A39" t="s">
        <v>813</v>
      </c>
    </row>
    <row r="40" spans="1:1">
      <c r="A40" t="s">
        <v>814</v>
      </c>
    </row>
    <row r="41" spans="1:1">
      <c r="A41" t="s">
        <v>815</v>
      </c>
    </row>
    <row r="42" spans="1:1">
      <c r="A42" t="s">
        <v>710</v>
      </c>
    </row>
    <row r="43" spans="1:1">
      <c r="A43" t="s">
        <v>816</v>
      </c>
    </row>
    <row r="44" spans="1:1">
      <c r="A44" t="s">
        <v>817</v>
      </c>
    </row>
    <row r="45" spans="1:1">
      <c r="A45" t="s">
        <v>818</v>
      </c>
    </row>
    <row r="46" spans="1:1">
      <c r="A46" t="s">
        <v>819</v>
      </c>
    </row>
    <row r="47" spans="1:1">
      <c r="A47" t="s">
        <v>820</v>
      </c>
    </row>
    <row r="48" spans="1:1">
      <c r="A48" t="s">
        <v>710</v>
      </c>
    </row>
    <row r="49" spans="1:16">
      <c r="A49" t="s">
        <v>821</v>
      </c>
    </row>
    <row r="50" spans="1:16">
      <c r="A50" t="s">
        <v>822</v>
      </c>
    </row>
    <row r="51" spans="1:16">
      <c r="A51" t="s">
        <v>710</v>
      </c>
    </row>
    <row r="52" spans="1:16">
      <c r="A52" t="s">
        <v>823</v>
      </c>
    </row>
    <row r="53" spans="1:16">
      <c r="A53" t="s">
        <v>824</v>
      </c>
    </row>
    <row r="54" spans="1:16">
      <c r="A54" t="s">
        <v>710</v>
      </c>
    </row>
    <row r="57" spans="1:16">
      <c r="A57" t="s">
        <v>825</v>
      </c>
    </row>
    <row r="58" spans="1:16">
      <c r="A58" t="s">
        <v>826</v>
      </c>
    </row>
    <row r="59" spans="1:16">
      <c r="A59" t="s">
        <v>827</v>
      </c>
    </row>
    <row r="61" spans="1:16">
      <c r="I61" s="41"/>
      <c r="J61" s="41"/>
      <c r="K61" s="41"/>
      <c r="L61" s="41"/>
      <c r="M61" s="41"/>
    </row>
    <row r="62" spans="1:16">
      <c r="A62" t="s">
        <v>828</v>
      </c>
      <c r="I62" s="8" t="s">
        <v>275</v>
      </c>
      <c r="J62" s="10" t="s">
        <v>276</v>
      </c>
      <c r="K62" s="12" t="s">
        <v>277</v>
      </c>
      <c r="L62" s="14" t="s">
        <v>278</v>
      </c>
      <c r="M62" s="8" t="s">
        <v>279</v>
      </c>
      <c r="O62" s="11"/>
      <c r="P62" t="s">
        <v>538</v>
      </c>
    </row>
    <row r="63" spans="1:16">
      <c r="A63" t="s">
        <v>829</v>
      </c>
      <c r="I63" s="9">
        <v>81.917361111111106</v>
      </c>
      <c r="J63" s="10">
        <v>-0.36514648381999998</v>
      </c>
      <c r="K63" s="12" t="s">
        <v>280</v>
      </c>
      <c r="L63" s="14" t="s">
        <v>281</v>
      </c>
      <c r="M63" s="8" t="s">
        <v>282</v>
      </c>
      <c r="O63" s="13"/>
      <c r="P63" t="s">
        <v>539</v>
      </c>
    </row>
    <row r="64" spans="1:16">
      <c r="A64" t="s">
        <v>830</v>
      </c>
      <c r="I64" s="9">
        <v>81.918055555555554</v>
      </c>
      <c r="J64" s="10">
        <v>-0.14244727477999999</v>
      </c>
      <c r="K64" s="12">
        <v>-0.13897607177499999</v>
      </c>
      <c r="L64" s="14">
        <v>-3.7568381142999999E-2</v>
      </c>
      <c r="M64" s="8" t="s">
        <v>283</v>
      </c>
      <c r="O64" s="15"/>
      <c r="P64" t="s">
        <v>540</v>
      </c>
    </row>
    <row r="65" spans="1:13">
      <c r="A65" t="s">
        <v>831</v>
      </c>
      <c r="I65" s="9">
        <v>81.918750000000003</v>
      </c>
      <c r="J65" s="10" t="s">
        <v>284</v>
      </c>
      <c r="K65" s="12">
        <v>-0.26530413460800001</v>
      </c>
      <c r="L65" s="14">
        <v>-0.163181322509</v>
      </c>
      <c r="M65" s="8" t="s">
        <v>285</v>
      </c>
    </row>
    <row r="66" spans="1:13">
      <c r="A66" t="s">
        <v>832</v>
      </c>
      <c r="I66" s="9">
        <v>81.919444444444437</v>
      </c>
      <c r="J66" s="10" t="s">
        <v>286</v>
      </c>
      <c r="K66" s="12">
        <v>-0.15641080504999999</v>
      </c>
      <c r="L66" s="14">
        <v>-5.2984420020999998E-2</v>
      </c>
      <c r="M66" s="8" t="s">
        <v>287</v>
      </c>
    </row>
    <row r="67" spans="1:13">
      <c r="A67" t="s">
        <v>833</v>
      </c>
      <c r="I67" s="9">
        <v>81.959027777777777</v>
      </c>
      <c r="J67" s="10">
        <v>-0.62235938330999996</v>
      </c>
      <c r="K67" s="12">
        <v>-4.1169399200000002E-4</v>
      </c>
      <c r="L67" s="14" t="s">
        <v>288</v>
      </c>
      <c r="M67" s="8" t="s">
        <v>289</v>
      </c>
    </row>
    <row r="68" spans="1:13">
      <c r="A68" t="s">
        <v>834</v>
      </c>
      <c r="I68" s="9">
        <v>81.959722222222226</v>
      </c>
      <c r="J68" s="10">
        <v>-1.6180505677599999</v>
      </c>
      <c r="K68" s="12">
        <v>-0.82367857650300003</v>
      </c>
      <c r="L68" s="14">
        <v>-0.71638116844300004</v>
      </c>
      <c r="M68" s="8" t="s">
        <v>290</v>
      </c>
    </row>
    <row r="69" spans="1:13">
      <c r="A69" t="s">
        <v>835</v>
      </c>
      <c r="I69" s="9">
        <v>81.96041666666666</v>
      </c>
      <c r="J69" s="10">
        <v>-0.71952025051000001</v>
      </c>
      <c r="K69" s="12">
        <v>-0.86198255230200005</v>
      </c>
      <c r="L69" s="14">
        <v>-0.75251532518399999</v>
      </c>
      <c r="M69" s="8" t="s">
        <v>291</v>
      </c>
    </row>
    <row r="70" spans="1:13">
      <c r="A70" t="s">
        <v>836</v>
      </c>
      <c r="I70" s="9">
        <v>81.961111111111109</v>
      </c>
      <c r="J70" s="10">
        <v>-0.17780370529</v>
      </c>
      <c r="K70" s="12">
        <v>-0.87449030420200002</v>
      </c>
      <c r="L70" s="14">
        <v>-0.763477111012</v>
      </c>
      <c r="M70" s="8" t="s">
        <v>292</v>
      </c>
    </row>
    <row r="71" spans="1:13">
      <c r="A71" t="s">
        <v>837</v>
      </c>
      <c r="I71" s="9">
        <v>82.000694444444449</v>
      </c>
      <c r="J71" s="10">
        <v>-3.5287781169999997E-2</v>
      </c>
      <c r="K71" s="12" t="s">
        <v>293</v>
      </c>
      <c r="L71" s="14" t="s">
        <v>294</v>
      </c>
      <c r="M71" s="8" t="s">
        <v>295</v>
      </c>
    </row>
    <row r="72" spans="1:13">
      <c r="A72" t="s">
        <v>838</v>
      </c>
      <c r="I72" s="9">
        <v>82.001388888888883</v>
      </c>
      <c r="J72" s="10" t="s">
        <v>296</v>
      </c>
      <c r="K72" s="12" t="s">
        <v>297</v>
      </c>
      <c r="L72" s="14" t="s">
        <v>298</v>
      </c>
      <c r="M72" s="8" t="s">
        <v>299</v>
      </c>
    </row>
    <row r="73" spans="1:13">
      <c r="A73" t="s">
        <v>839</v>
      </c>
      <c r="I73" s="9">
        <v>82.002083333333331</v>
      </c>
      <c r="J73" s="10">
        <v>-0.15692684567000001</v>
      </c>
      <c r="K73" s="12" t="s">
        <v>300</v>
      </c>
      <c r="L73" s="14" t="s">
        <v>301</v>
      </c>
      <c r="M73" s="8" t="s">
        <v>302</v>
      </c>
    </row>
    <row r="74" spans="1:13">
      <c r="A74" t="s">
        <v>840</v>
      </c>
      <c r="I74" s="9">
        <v>82.00277777777778</v>
      </c>
      <c r="J74" s="10" t="s">
        <v>303</v>
      </c>
      <c r="K74" s="12" t="s">
        <v>304</v>
      </c>
      <c r="L74" s="14" t="s">
        <v>305</v>
      </c>
      <c r="M74" s="8" t="s">
        <v>306</v>
      </c>
    </row>
    <row r="75" spans="1:13">
      <c r="A75" t="s">
        <v>841</v>
      </c>
      <c r="I75" s="9">
        <v>82.042361111111106</v>
      </c>
      <c r="J75" s="10" t="s">
        <v>307</v>
      </c>
      <c r="K75" s="12" t="s">
        <v>308</v>
      </c>
      <c r="L75" s="14" t="s">
        <v>309</v>
      </c>
      <c r="M75" s="8" t="s">
        <v>310</v>
      </c>
    </row>
    <row r="76" spans="1:13">
      <c r="A76" t="s">
        <v>842</v>
      </c>
      <c r="I76" s="9">
        <v>82.043055555555554</v>
      </c>
      <c r="J76" s="10" t="s">
        <v>311</v>
      </c>
      <c r="K76" s="12" t="s">
        <v>312</v>
      </c>
      <c r="L76" s="14" t="s">
        <v>313</v>
      </c>
      <c r="M76" s="8" t="s">
        <v>314</v>
      </c>
    </row>
    <row r="77" spans="1:13">
      <c r="A77" t="s">
        <v>843</v>
      </c>
      <c r="I77" s="9">
        <v>82.043750000000003</v>
      </c>
      <c r="J77" s="10">
        <v>-0.19691337129</v>
      </c>
      <c r="K77" s="12" t="s">
        <v>315</v>
      </c>
      <c r="L77" s="14" t="s">
        <v>316</v>
      </c>
      <c r="M77" s="8" t="s">
        <v>317</v>
      </c>
    </row>
    <row r="78" spans="1:13">
      <c r="A78" t="s">
        <v>844</v>
      </c>
      <c r="I78" s="9">
        <v>82.044444444444437</v>
      </c>
      <c r="J78" s="10">
        <v>-0.75373070977000001</v>
      </c>
      <c r="K78" s="12">
        <v>-2.8432675046E-2</v>
      </c>
      <c r="L78" s="14">
        <v>-5.3518049052999998E-2</v>
      </c>
      <c r="M78" s="8" t="s">
        <v>318</v>
      </c>
    </row>
    <row r="79" spans="1:13">
      <c r="A79" t="s">
        <v>845</v>
      </c>
      <c r="I79" s="9">
        <v>82.084027777777777</v>
      </c>
      <c r="J79" s="10">
        <v>-2.50427156673</v>
      </c>
      <c r="K79" s="12">
        <v>-0.89125636388700002</v>
      </c>
      <c r="L79" s="14">
        <v>-0.94409502919699995</v>
      </c>
      <c r="M79" s="8" t="s">
        <v>319</v>
      </c>
    </row>
    <row r="80" spans="1:13">
      <c r="A80" t="s">
        <v>846</v>
      </c>
      <c r="I80" s="9">
        <v>82.084722222222226</v>
      </c>
      <c r="J80" s="10">
        <v>-4.1353149773500002</v>
      </c>
      <c r="K80" s="12">
        <v>-1.4150966089320001</v>
      </c>
      <c r="L80" s="14">
        <v>-1.4897335078359999</v>
      </c>
      <c r="M80" s="8" t="s">
        <v>320</v>
      </c>
    </row>
    <row r="81" spans="1:13">
      <c r="A81" t="s">
        <v>847</v>
      </c>
      <c r="I81" s="9">
        <v>82.08541666666666</v>
      </c>
      <c r="J81" s="10">
        <v>-4.7330162213999998</v>
      </c>
      <c r="K81" s="12">
        <v>-1.282593394304</v>
      </c>
      <c r="L81" s="14">
        <v>-1.370290419649</v>
      </c>
      <c r="M81" s="8" t="s">
        <v>321</v>
      </c>
    </row>
    <row r="82" spans="1:13">
      <c r="A82" t="s">
        <v>848</v>
      </c>
      <c r="I82" s="9">
        <v>82.086111111111109</v>
      </c>
      <c r="J82" s="10">
        <v>-5.79929794259</v>
      </c>
      <c r="K82" s="12">
        <v>-3.1115886967190001</v>
      </c>
      <c r="L82" s="14">
        <v>-3.2017091272829998</v>
      </c>
      <c r="M82" s="8" t="s">
        <v>319</v>
      </c>
    </row>
    <row r="83" spans="1:13">
      <c r="A83" t="s">
        <v>849</v>
      </c>
      <c r="I83" s="9">
        <v>82.125694444444449</v>
      </c>
      <c r="J83" s="10">
        <v>-6.1392027019600004</v>
      </c>
      <c r="K83" s="12">
        <v>-1.1183229960179999</v>
      </c>
      <c r="L83" s="14">
        <v>-1.1991331173849999</v>
      </c>
      <c r="M83" s="8" t="s">
        <v>322</v>
      </c>
    </row>
    <row r="84" spans="1:13">
      <c r="A84" t="s">
        <v>850</v>
      </c>
      <c r="I84" s="9">
        <v>82.126388888888883</v>
      </c>
      <c r="J84" s="10">
        <v>-6.4163762490799998</v>
      </c>
      <c r="K84" s="12">
        <v>-1.3431727978479999</v>
      </c>
      <c r="L84" s="14">
        <v>-1.4037866453429999</v>
      </c>
      <c r="M84" s="8" t="s">
        <v>323</v>
      </c>
    </row>
    <row r="85" spans="1:13">
      <c r="A85" t="s">
        <v>851</v>
      </c>
      <c r="I85" s="9">
        <v>82.127083333333331</v>
      </c>
      <c r="J85" s="10">
        <v>-6.8340686420700001</v>
      </c>
      <c r="K85" s="12">
        <v>-1.3589628341340001</v>
      </c>
      <c r="L85" s="14">
        <v>-1.3900411446950001</v>
      </c>
      <c r="M85" s="8" t="s">
        <v>324</v>
      </c>
    </row>
    <row r="86" spans="1:13">
      <c r="A86" t="s">
        <v>852</v>
      </c>
      <c r="I86" s="9">
        <v>82.12777777777778</v>
      </c>
      <c r="J86" s="10">
        <v>-6.3102896892700002</v>
      </c>
      <c r="K86" s="12">
        <v>-1.896073107818</v>
      </c>
      <c r="L86" s="14">
        <v>-1.8906628029929999</v>
      </c>
      <c r="M86" s="8" t="s">
        <v>325</v>
      </c>
    </row>
    <row r="87" spans="1:13">
      <c r="A87" t="s">
        <v>853</v>
      </c>
      <c r="I87" s="9">
        <v>82.167361111111106</v>
      </c>
      <c r="J87" s="10">
        <v>-6.2687595379000003</v>
      </c>
      <c r="K87" s="12">
        <v>-0.74255716494900004</v>
      </c>
      <c r="L87" s="14">
        <v>-0.69694070267099995</v>
      </c>
      <c r="M87" s="8" t="s">
        <v>326</v>
      </c>
    </row>
    <row r="88" spans="1:13">
      <c r="A88" t="s">
        <v>854</v>
      </c>
      <c r="I88" s="9">
        <v>82.168055555555554</v>
      </c>
      <c r="J88" s="10">
        <v>-5.7732905472000002</v>
      </c>
      <c r="K88" s="12" t="s">
        <v>327</v>
      </c>
      <c r="L88" s="14" t="s">
        <v>328</v>
      </c>
      <c r="M88" s="8" t="s">
        <v>329</v>
      </c>
    </row>
    <row r="89" spans="1:13">
      <c r="A89" t="s">
        <v>855</v>
      </c>
      <c r="I89" s="9">
        <v>82.168750000000003</v>
      </c>
      <c r="J89" s="10">
        <v>-4.2014655151499998</v>
      </c>
      <c r="K89" s="12" t="s">
        <v>330</v>
      </c>
      <c r="L89" s="14" t="s">
        <v>331</v>
      </c>
      <c r="M89" s="8" t="s">
        <v>332</v>
      </c>
    </row>
    <row r="90" spans="1:13">
      <c r="A90" t="s">
        <v>856</v>
      </c>
      <c r="I90" s="9">
        <v>82.169444444444437</v>
      </c>
      <c r="J90" s="10">
        <v>-3.21285373521</v>
      </c>
      <c r="K90" s="12" t="s">
        <v>333</v>
      </c>
      <c r="L90" s="14" t="s">
        <v>334</v>
      </c>
      <c r="M90" s="8" t="s">
        <v>335</v>
      </c>
    </row>
    <row r="91" spans="1:13">
      <c r="A91" t="s">
        <v>857</v>
      </c>
      <c r="I91" s="9">
        <v>82.209027777777777</v>
      </c>
      <c r="J91" s="10">
        <v>-2.5674250396599998</v>
      </c>
      <c r="K91" s="12" t="s">
        <v>336</v>
      </c>
      <c r="L91" s="14" t="s">
        <v>337</v>
      </c>
      <c r="M91" s="8" t="s">
        <v>338</v>
      </c>
    </row>
    <row r="92" spans="1:13">
      <c r="A92" t="s">
        <v>858</v>
      </c>
      <c r="I92" s="9">
        <v>82.209722222222226</v>
      </c>
      <c r="J92" s="10">
        <v>-1.95034626109</v>
      </c>
      <c r="K92" s="12" t="s">
        <v>339</v>
      </c>
      <c r="L92" s="14" t="s">
        <v>340</v>
      </c>
      <c r="M92" s="8" t="s">
        <v>341</v>
      </c>
    </row>
    <row r="93" spans="1:13">
      <c r="A93" t="s">
        <v>859</v>
      </c>
      <c r="I93" s="9">
        <v>82.21041666666666</v>
      </c>
      <c r="J93" s="10">
        <v>-2.7055218890799999</v>
      </c>
      <c r="K93" s="12" t="s">
        <v>342</v>
      </c>
      <c r="L93" s="14" t="s">
        <v>343</v>
      </c>
      <c r="M93" s="8" t="s">
        <v>344</v>
      </c>
    </row>
    <row r="94" spans="1:13">
      <c r="A94" t="s">
        <v>860</v>
      </c>
      <c r="I94" s="9">
        <v>82.211111111111109</v>
      </c>
      <c r="J94" s="10">
        <v>-2.8712586025800002</v>
      </c>
      <c r="K94" s="12" t="s">
        <v>345</v>
      </c>
      <c r="L94" s="14" t="s">
        <v>346</v>
      </c>
      <c r="M94" s="8" t="s">
        <v>347</v>
      </c>
    </row>
    <row r="95" spans="1:13">
      <c r="A95" t="s">
        <v>861</v>
      </c>
      <c r="I95" s="9">
        <v>82.250694444444449</v>
      </c>
      <c r="J95" s="10">
        <v>-4.0983812804999999</v>
      </c>
      <c r="K95" s="12" t="s">
        <v>348</v>
      </c>
      <c r="L95" s="14" t="s">
        <v>349</v>
      </c>
      <c r="M95" s="8" t="s">
        <v>350</v>
      </c>
    </row>
    <row r="96" spans="1:13">
      <c r="A96" t="s">
        <v>862</v>
      </c>
      <c r="I96" s="9">
        <v>82.251388888888883</v>
      </c>
      <c r="J96" s="10">
        <v>-5.8578592468000004</v>
      </c>
      <c r="K96" s="12" t="s">
        <v>351</v>
      </c>
      <c r="L96" s="14" t="s">
        <v>352</v>
      </c>
      <c r="M96" s="8" t="s">
        <v>353</v>
      </c>
    </row>
    <row r="97" spans="1:13">
      <c r="A97" t="s">
        <v>863</v>
      </c>
      <c r="I97" s="9">
        <v>82.252083333333331</v>
      </c>
      <c r="J97" s="10">
        <v>-7.3207706787199998</v>
      </c>
      <c r="K97" s="12">
        <v>-0.80495117511299996</v>
      </c>
      <c r="L97" s="14">
        <v>-0.87812381186499999</v>
      </c>
      <c r="M97" s="8" t="s">
        <v>354</v>
      </c>
    </row>
    <row r="98" spans="1:13">
      <c r="A98" t="s">
        <v>864</v>
      </c>
      <c r="I98" s="9">
        <v>82.25277777777778</v>
      </c>
      <c r="J98" s="10">
        <v>-10.4642615712</v>
      </c>
      <c r="K98" s="12">
        <v>-2.05785484999</v>
      </c>
      <c r="L98" s="14">
        <v>-2.1767267436019999</v>
      </c>
      <c r="M98" s="8" t="s">
        <v>355</v>
      </c>
    </row>
    <row r="99" spans="1:13">
      <c r="A99" t="s">
        <v>865</v>
      </c>
      <c r="I99" s="9">
        <v>82.292361111111106</v>
      </c>
      <c r="J99" s="10">
        <v>-14.939353189169999</v>
      </c>
      <c r="K99" s="12">
        <v>-4.06115984826</v>
      </c>
      <c r="L99" s="14">
        <v>-4.210994173674</v>
      </c>
      <c r="M99" s="8" t="s">
        <v>356</v>
      </c>
    </row>
    <row r="100" spans="1:13">
      <c r="A100" t="s">
        <v>866</v>
      </c>
      <c r="I100" s="9">
        <v>82.293055555555554</v>
      </c>
      <c r="J100" s="10">
        <v>-16.15040390699</v>
      </c>
      <c r="K100" s="12">
        <v>-3.9217603051230001</v>
      </c>
      <c r="L100" s="14">
        <v>-4.0824924255559996</v>
      </c>
      <c r="M100" s="8" t="s">
        <v>357</v>
      </c>
    </row>
    <row r="101" spans="1:13">
      <c r="A101" t="s">
        <v>867</v>
      </c>
      <c r="I101" s="9">
        <v>82.293750000000003</v>
      </c>
      <c r="J101" s="10">
        <v>-15.503008385159999</v>
      </c>
      <c r="K101" s="12">
        <v>-2.9583141663150001</v>
      </c>
      <c r="L101" s="14">
        <v>-3.1070898581700002</v>
      </c>
      <c r="M101" s="8" t="s">
        <v>358</v>
      </c>
    </row>
    <row r="102" spans="1:13">
      <c r="A102" t="s">
        <v>868</v>
      </c>
      <c r="I102" s="9">
        <v>82.294444444444437</v>
      </c>
      <c r="J102" s="10">
        <v>-13.21960181299</v>
      </c>
      <c r="K102" s="12">
        <v>-2.4873618170210001</v>
      </c>
      <c r="L102" s="14">
        <v>-2.6009883700719998</v>
      </c>
      <c r="M102" s="8" t="s">
        <v>359</v>
      </c>
    </row>
    <row r="103" spans="1:13">
      <c r="A103" t="s">
        <v>869</v>
      </c>
      <c r="I103" s="9">
        <v>82.334027777777777</v>
      </c>
      <c r="J103" s="10">
        <v>-12.56568563644</v>
      </c>
      <c r="K103" s="12">
        <v>-0.94297981768799999</v>
      </c>
      <c r="L103" s="14">
        <v>-0.99977498143599997</v>
      </c>
      <c r="M103" s="8" t="s">
        <v>360</v>
      </c>
    </row>
    <row r="104" spans="1:13">
      <c r="A104" t="s">
        <v>870</v>
      </c>
      <c r="I104" s="9">
        <v>82.334722222222226</v>
      </c>
      <c r="J104" s="10">
        <v>-11.678467081000001</v>
      </c>
      <c r="K104" s="12">
        <v>-0.93604072112199999</v>
      </c>
      <c r="L104" s="14">
        <v>-0.91738730593200002</v>
      </c>
      <c r="M104" s="8" t="s">
        <v>361</v>
      </c>
    </row>
    <row r="105" spans="1:13">
      <c r="A105" t="s">
        <v>871</v>
      </c>
      <c r="I105" s="9">
        <v>82.33541666666666</v>
      </c>
      <c r="J105" s="10">
        <v>-11.210014792619999</v>
      </c>
      <c r="K105" s="12">
        <v>-1.296934253544</v>
      </c>
      <c r="L105" s="14">
        <v>-1.1878694930289999</v>
      </c>
      <c r="M105" s="8" t="s">
        <v>362</v>
      </c>
    </row>
    <row r="106" spans="1:13">
      <c r="A106" t="s">
        <v>872</v>
      </c>
      <c r="I106" s="9">
        <v>82.336111111111109</v>
      </c>
      <c r="J106" s="10">
        <v>-11.6144961641</v>
      </c>
      <c r="K106" s="12">
        <v>-1.3232685293690001</v>
      </c>
      <c r="L106" s="14">
        <v>-1.1130691058410001</v>
      </c>
      <c r="M106" s="8" t="s">
        <v>363</v>
      </c>
    </row>
    <row r="107" spans="1:13">
      <c r="A107" t="s">
        <v>873</v>
      </c>
      <c r="I107" s="9">
        <v>82.375694444444449</v>
      </c>
      <c r="J107" s="10">
        <v>-7.4517682962</v>
      </c>
      <c r="K107" s="12">
        <v>-0.96169590108199998</v>
      </c>
      <c r="L107" s="14">
        <v>-0.64468852946199995</v>
      </c>
      <c r="M107" s="8" t="s">
        <v>364</v>
      </c>
    </row>
    <row r="108" spans="1:13">
      <c r="A108" t="s">
        <v>874</v>
      </c>
      <c r="I108" s="9">
        <v>82.376388888888883</v>
      </c>
      <c r="J108" s="10">
        <v>-6.37223051459</v>
      </c>
      <c r="K108" s="12">
        <v>-2.8789350060999998E-2</v>
      </c>
      <c r="L108" s="14" t="s">
        <v>365</v>
      </c>
      <c r="M108" s="8" t="s">
        <v>366</v>
      </c>
    </row>
    <row r="109" spans="1:13">
      <c r="A109" t="s">
        <v>875</v>
      </c>
      <c r="I109" s="9">
        <v>82.377083333333331</v>
      </c>
      <c r="J109" s="10">
        <v>-5.0108430006800004</v>
      </c>
      <c r="K109" s="12" t="s">
        <v>367</v>
      </c>
      <c r="L109" s="14" t="s">
        <v>368</v>
      </c>
      <c r="M109" s="8" t="s">
        <v>369</v>
      </c>
    </row>
    <row r="110" spans="1:13">
      <c r="A110" t="s">
        <v>876</v>
      </c>
      <c r="I110" s="9">
        <v>82.37777777777778</v>
      </c>
      <c r="J110" s="10">
        <v>-5.0858313372600001</v>
      </c>
      <c r="K110" s="12" t="s">
        <v>370</v>
      </c>
      <c r="L110" s="14" t="s">
        <v>371</v>
      </c>
      <c r="M110" s="8" t="s">
        <v>372</v>
      </c>
    </row>
    <row r="111" spans="1:13">
      <c r="A111" t="s">
        <v>877</v>
      </c>
      <c r="I111" s="9">
        <v>82.417361111111106</v>
      </c>
      <c r="J111" s="10">
        <v>-4.8023748204699999</v>
      </c>
      <c r="K111" s="12">
        <v>-0.32514321967400001</v>
      </c>
      <c r="L111" s="14" t="s">
        <v>373</v>
      </c>
      <c r="M111" s="8" t="s">
        <v>374</v>
      </c>
    </row>
    <row r="112" spans="1:13">
      <c r="A112" t="s">
        <v>878</v>
      </c>
      <c r="I112" s="9">
        <v>82.418055555555554</v>
      </c>
      <c r="J112" s="10">
        <v>-4.7687288742899998</v>
      </c>
      <c r="K112" s="12" t="s">
        <v>375</v>
      </c>
      <c r="L112" s="14" t="s">
        <v>376</v>
      </c>
      <c r="M112" s="8" t="s">
        <v>377</v>
      </c>
    </row>
    <row r="113" spans="1:13">
      <c r="A113" t="s">
        <v>879</v>
      </c>
      <c r="I113" s="9">
        <v>82.418750000000003</v>
      </c>
      <c r="J113" s="10">
        <v>-5.50212236512</v>
      </c>
      <c r="K113" s="12" t="s">
        <v>378</v>
      </c>
      <c r="L113" s="14" t="s">
        <v>379</v>
      </c>
      <c r="M113" s="8" t="s">
        <v>380</v>
      </c>
    </row>
    <row r="114" spans="1:13">
      <c r="A114" t="s">
        <v>880</v>
      </c>
      <c r="I114" s="9">
        <v>82.419444444444437</v>
      </c>
      <c r="J114" s="10">
        <v>-5.2412905977599999</v>
      </c>
      <c r="K114" s="12" t="s">
        <v>381</v>
      </c>
      <c r="L114" s="14" t="s">
        <v>382</v>
      </c>
      <c r="M114" s="8" t="s">
        <v>383</v>
      </c>
    </row>
    <row r="115" spans="1:13">
      <c r="A115" t="s">
        <v>881</v>
      </c>
      <c r="I115" s="9">
        <v>82.459027777777777</v>
      </c>
      <c r="J115" s="10">
        <v>-1.6141830770100001</v>
      </c>
      <c r="K115" s="12" t="s">
        <v>384</v>
      </c>
      <c r="L115" s="14" t="s">
        <v>385</v>
      </c>
      <c r="M115" s="8" t="s">
        <v>386</v>
      </c>
    </row>
    <row r="116" spans="1:13">
      <c r="A116" t="s">
        <v>882</v>
      </c>
      <c r="I116" s="9">
        <v>82.459722222222226</v>
      </c>
      <c r="J116" s="10">
        <v>-2.4387577067000001</v>
      </c>
      <c r="K116" s="12" t="s">
        <v>387</v>
      </c>
      <c r="L116" s="14" t="s">
        <v>388</v>
      </c>
      <c r="M116" s="8" t="s">
        <v>389</v>
      </c>
    </row>
    <row r="117" spans="1:13">
      <c r="A117" t="s">
        <v>883</v>
      </c>
      <c r="I117" s="9">
        <v>82.46041666666666</v>
      </c>
      <c r="J117" s="10">
        <v>-4.0745253424200003</v>
      </c>
      <c r="K117" s="12" t="s">
        <v>390</v>
      </c>
      <c r="L117" s="14" t="s">
        <v>391</v>
      </c>
      <c r="M117" s="8" t="s">
        <v>392</v>
      </c>
    </row>
    <row r="118" spans="1:13">
      <c r="A118" t="s">
        <v>884</v>
      </c>
      <c r="I118" s="9">
        <v>82.461111111111109</v>
      </c>
      <c r="J118" s="10">
        <v>-4.1868145728800004</v>
      </c>
      <c r="K118" s="12" t="s">
        <v>393</v>
      </c>
      <c r="L118" s="14" t="s">
        <v>394</v>
      </c>
      <c r="M118" s="8" t="s">
        <v>395</v>
      </c>
    </row>
    <row r="119" spans="1:13">
      <c r="A119" t="s">
        <v>885</v>
      </c>
      <c r="I119" s="9">
        <v>82.500694444444449</v>
      </c>
      <c r="J119" s="10">
        <v>-3.7861083633299999</v>
      </c>
      <c r="K119" s="12" t="s">
        <v>396</v>
      </c>
      <c r="L119" s="14" t="s">
        <v>397</v>
      </c>
      <c r="M119" s="8" t="s">
        <v>398</v>
      </c>
    </row>
    <row r="120" spans="1:13">
      <c r="A120" t="s">
        <v>886</v>
      </c>
      <c r="I120" s="9">
        <v>82.501388888888883</v>
      </c>
      <c r="J120" s="10">
        <v>-5.4208783770500002</v>
      </c>
      <c r="K120" s="12">
        <v>-0.43358639577699998</v>
      </c>
      <c r="L120" s="14">
        <v>-0.60841165960599997</v>
      </c>
      <c r="M120" s="8" t="s">
        <v>399</v>
      </c>
    </row>
    <row r="121" spans="1:13">
      <c r="A121" t="s">
        <v>887</v>
      </c>
      <c r="I121" s="9">
        <v>82.502083333333331</v>
      </c>
      <c r="J121" s="10">
        <v>-8.0403367009100002</v>
      </c>
      <c r="K121" s="12">
        <v>-1.090392393708</v>
      </c>
      <c r="L121" s="14">
        <v>-1.500587015257</v>
      </c>
      <c r="M121" s="8" t="s">
        <v>400</v>
      </c>
    </row>
    <row r="122" spans="1:13">
      <c r="A122" t="s">
        <v>888</v>
      </c>
      <c r="I122" s="9">
        <v>82.50277777777778</v>
      </c>
      <c r="J122" s="10">
        <v>-6.2304828471500002</v>
      </c>
      <c r="K122" s="12" t="s">
        <v>401</v>
      </c>
      <c r="L122" s="14">
        <v>-0.47425272487600001</v>
      </c>
      <c r="M122" s="8" t="s">
        <v>402</v>
      </c>
    </row>
    <row r="123" spans="1:13">
      <c r="A123" t="s">
        <v>889</v>
      </c>
      <c r="I123" s="9">
        <v>82.542361111111106</v>
      </c>
      <c r="J123" s="10">
        <v>-1.7224441604</v>
      </c>
      <c r="K123" s="12" t="s">
        <v>403</v>
      </c>
      <c r="L123" s="14" t="s">
        <v>404</v>
      </c>
      <c r="M123" s="8" t="s">
        <v>405</v>
      </c>
    </row>
    <row r="124" spans="1:13">
      <c r="A124" t="s">
        <v>890</v>
      </c>
      <c r="I124" s="9">
        <v>82.543055555555554</v>
      </c>
      <c r="J124" s="10">
        <v>-4.7604762193000001</v>
      </c>
      <c r="K124" s="12" t="s">
        <v>406</v>
      </c>
      <c r="L124" s="14">
        <v>-0.72563081966700005</v>
      </c>
      <c r="M124" s="8" t="s">
        <v>407</v>
      </c>
    </row>
    <row r="125" spans="1:13">
      <c r="A125" t="s">
        <v>891</v>
      </c>
      <c r="I125" s="9">
        <v>82.543750000000003</v>
      </c>
      <c r="J125" s="10">
        <v>-5.8105502826700004</v>
      </c>
      <c r="K125" s="12" t="s">
        <v>408</v>
      </c>
      <c r="L125" s="14">
        <v>-0.27819814791500003</v>
      </c>
      <c r="M125" s="8" t="s">
        <v>409</v>
      </c>
    </row>
    <row r="126" spans="1:13">
      <c r="A126" t="s">
        <v>892</v>
      </c>
      <c r="I126" s="9">
        <v>82.544444444444437</v>
      </c>
      <c r="J126" s="10">
        <v>-7.64271880075</v>
      </c>
      <c r="K126" s="12">
        <v>-0.63715011588199999</v>
      </c>
      <c r="L126" s="14">
        <v>-2.201617014814</v>
      </c>
      <c r="M126" s="8" t="s">
        <v>410</v>
      </c>
    </row>
    <row r="127" spans="1:13">
      <c r="A127" t="s">
        <v>893</v>
      </c>
      <c r="I127" s="9">
        <v>82.584027777777777</v>
      </c>
      <c r="J127" s="10">
        <v>-9.1545479149400002</v>
      </c>
      <c r="K127" s="12">
        <v>-2.8697157294890001</v>
      </c>
      <c r="L127" s="14">
        <v>-4.6078934467910004</v>
      </c>
      <c r="M127" s="8" t="s">
        <v>411</v>
      </c>
    </row>
    <row r="128" spans="1:13">
      <c r="A128" t="s">
        <v>894</v>
      </c>
      <c r="I128" s="9">
        <v>82.584722222222226</v>
      </c>
      <c r="J128" s="10">
        <v>-9.5900276014700001</v>
      </c>
      <c r="K128" s="12">
        <v>-3.038845692802</v>
      </c>
      <c r="L128" s="14">
        <v>-4.9124896121179997</v>
      </c>
      <c r="M128" s="8" t="s">
        <v>412</v>
      </c>
    </row>
    <row r="129" spans="1:13">
      <c r="A129" t="s">
        <v>895</v>
      </c>
      <c r="I129" s="9">
        <v>82.58541666666666</v>
      </c>
      <c r="J129" s="10">
        <v>-10.639242729979999</v>
      </c>
      <c r="K129" s="12">
        <v>-4.1580157081809999</v>
      </c>
      <c r="L129" s="14">
        <v>-6.1224238070919998</v>
      </c>
      <c r="M129" s="8" t="s">
        <v>413</v>
      </c>
    </row>
    <row r="130" spans="1:13">
      <c r="A130" t="s">
        <v>896</v>
      </c>
      <c r="I130" s="9">
        <v>82.586111111111109</v>
      </c>
      <c r="J130" s="10">
        <v>-11.47958811995</v>
      </c>
      <c r="K130" s="12">
        <v>-4.7796032103570001</v>
      </c>
      <c r="L130" s="14">
        <v>-6.7855153389389997</v>
      </c>
      <c r="M130" s="8" t="s">
        <v>414</v>
      </c>
    </row>
    <row r="131" spans="1:13">
      <c r="A131" t="s">
        <v>897</v>
      </c>
      <c r="I131" s="9">
        <v>82.625694444444449</v>
      </c>
      <c r="J131" s="10">
        <v>-11.849456984990001</v>
      </c>
      <c r="K131" s="12">
        <v>-4.3743857064069998</v>
      </c>
      <c r="L131" s="14">
        <v>-6.3705823470459997</v>
      </c>
      <c r="M131" s="8" t="s">
        <v>415</v>
      </c>
    </row>
    <row r="132" spans="1:13">
      <c r="A132" t="s">
        <v>898</v>
      </c>
      <c r="I132" s="9">
        <v>82.626388888888883</v>
      </c>
      <c r="J132" s="10">
        <v>-10.984543421250001</v>
      </c>
      <c r="K132" s="12">
        <v>-2.8342763525670001</v>
      </c>
      <c r="L132" s="14">
        <v>-4.7705658719699997</v>
      </c>
      <c r="M132" s="8" t="s">
        <v>416</v>
      </c>
    </row>
    <row r="133" spans="1:13">
      <c r="A133" t="s">
        <v>899</v>
      </c>
      <c r="I133" s="9">
        <v>82.627083333333331</v>
      </c>
      <c r="J133" s="10">
        <v>-8.8804634479600004</v>
      </c>
      <c r="K133" s="12">
        <v>-1.9094429168089999</v>
      </c>
      <c r="L133" s="14">
        <v>-3.7393955570649999</v>
      </c>
      <c r="M133" s="8" t="s">
        <v>417</v>
      </c>
    </row>
    <row r="134" spans="1:13">
      <c r="A134" t="s">
        <v>900</v>
      </c>
      <c r="I134" s="9">
        <v>82.62777777777778</v>
      </c>
      <c r="J134" s="10">
        <v>-7.9326003312599997</v>
      </c>
      <c r="K134" s="12">
        <v>-0.756420296725</v>
      </c>
      <c r="L134" s="14">
        <v>-2.4391395980300001</v>
      </c>
      <c r="M134" s="8" t="s">
        <v>418</v>
      </c>
    </row>
    <row r="135" spans="1:13">
      <c r="A135" t="s">
        <v>901</v>
      </c>
      <c r="I135" s="9">
        <v>82.667361111111106</v>
      </c>
      <c r="J135" s="10">
        <v>-8.0240889820699994</v>
      </c>
      <c r="K135" s="12" t="s">
        <v>419</v>
      </c>
      <c r="L135" s="14">
        <v>-1.010435179545</v>
      </c>
      <c r="M135" s="8" t="s">
        <v>420</v>
      </c>
    </row>
    <row r="136" spans="1:13">
      <c r="A136" t="s">
        <v>902</v>
      </c>
      <c r="I136" s="9">
        <v>82.668055555555554</v>
      </c>
      <c r="J136" s="10">
        <v>-6.5590101619599999</v>
      </c>
      <c r="K136" s="12" t="s">
        <v>421</v>
      </c>
      <c r="L136" s="14">
        <v>-6.2983546385999997E-2</v>
      </c>
      <c r="M136" s="8" t="s">
        <v>422</v>
      </c>
    </row>
    <row r="137" spans="1:13">
      <c r="A137" t="s">
        <v>903</v>
      </c>
      <c r="I137" s="9">
        <v>82.668750000000003</v>
      </c>
      <c r="J137" s="10">
        <v>-5.08121567373</v>
      </c>
      <c r="K137" s="12" t="s">
        <v>423</v>
      </c>
      <c r="L137" s="14" t="s">
        <v>424</v>
      </c>
      <c r="M137" s="8" t="s">
        <v>425</v>
      </c>
    </row>
    <row r="138" spans="1:13">
      <c r="A138" t="s">
        <v>904</v>
      </c>
      <c r="I138" s="9">
        <v>82.669444444444437</v>
      </c>
      <c r="J138" s="10">
        <v>-5.6276349752900003</v>
      </c>
      <c r="K138" s="12" t="s">
        <v>426</v>
      </c>
      <c r="L138" s="14" t="s">
        <v>427</v>
      </c>
      <c r="M138" s="8" t="s">
        <v>428</v>
      </c>
    </row>
    <row r="139" spans="1:13">
      <c r="A139" t="s">
        <v>905</v>
      </c>
      <c r="I139" s="9">
        <v>82.709027777777777</v>
      </c>
      <c r="J139" s="10">
        <v>-5.5825243735800001</v>
      </c>
      <c r="K139" s="12" t="s">
        <v>429</v>
      </c>
      <c r="L139" s="14" t="s">
        <v>430</v>
      </c>
      <c r="M139" s="8" t="s">
        <v>431</v>
      </c>
    </row>
    <row r="140" spans="1:13">
      <c r="A140" t="s">
        <v>906</v>
      </c>
      <c r="I140" s="9">
        <v>82.709722222222226</v>
      </c>
      <c r="J140" s="10">
        <v>-6.26782876541</v>
      </c>
      <c r="K140" s="12" t="s">
        <v>432</v>
      </c>
      <c r="L140" s="14" t="s">
        <v>433</v>
      </c>
      <c r="M140" s="8" t="s">
        <v>434</v>
      </c>
    </row>
    <row r="141" spans="1:13">
      <c r="A141" t="s">
        <v>907</v>
      </c>
      <c r="I141" s="9">
        <v>82.71041666666666</v>
      </c>
      <c r="J141" s="10">
        <v>-6.6675834516899997</v>
      </c>
      <c r="K141" s="12" t="s">
        <v>435</v>
      </c>
      <c r="L141" s="14" t="s">
        <v>436</v>
      </c>
      <c r="M141" s="8" t="s">
        <v>437</v>
      </c>
    </row>
    <row r="142" spans="1:13">
      <c r="A142" t="s">
        <v>908</v>
      </c>
      <c r="I142" s="9">
        <v>82.711111111111109</v>
      </c>
      <c r="J142" s="10">
        <v>-6.6784596054999996</v>
      </c>
      <c r="K142" s="12" t="s">
        <v>438</v>
      </c>
      <c r="L142" s="14" t="s">
        <v>439</v>
      </c>
      <c r="M142" s="8" t="s">
        <v>440</v>
      </c>
    </row>
    <row r="143" spans="1:13">
      <c r="A143" t="s">
        <v>909</v>
      </c>
      <c r="I143" s="9">
        <v>82.750694444444449</v>
      </c>
      <c r="J143" s="10">
        <v>-2.4017352345799998</v>
      </c>
      <c r="K143" s="12" t="s">
        <v>441</v>
      </c>
      <c r="L143" s="14" t="s">
        <v>442</v>
      </c>
      <c r="M143" s="8" t="s">
        <v>443</v>
      </c>
    </row>
    <row r="144" spans="1:13">
      <c r="A144" t="s">
        <v>910</v>
      </c>
      <c r="I144" s="9">
        <v>82.751388888888883</v>
      </c>
      <c r="J144" s="10">
        <v>-2.8620475017699998</v>
      </c>
      <c r="K144" s="12" t="s">
        <v>444</v>
      </c>
      <c r="L144" s="14" t="s">
        <v>445</v>
      </c>
      <c r="M144" s="8" t="s">
        <v>446</v>
      </c>
    </row>
    <row r="145" spans="1:13">
      <c r="A145" t="s">
        <v>911</v>
      </c>
      <c r="I145" s="9">
        <v>82.752083333333331</v>
      </c>
      <c r="J145" s="10">
        <v>-2.6148742021300002</v>
      </c>
      <c r="K145" s="12" t="s">
        <v>447</v>
      </c>
      <c r="L145" s="14" t="s">
        <v>448</v>
      </c>
      <c r="M145" s="8" t="s">
        <v>449</v>
      </c>
    </row>
    <row r="146" spans="1:13">
      <c r="A146" t="s">
        <v>912</v>
      </c>
      <c r="I146" s="9">
        <v>82.75277777777778</v>
      </c>
      <c r="J146" s="10">
        <v>-2.6041822220099999</v>
      </c>
      <c r="K146" s="12">
        <v>-0.1358155144</v>
      </c>
      <c r="L146" s="14" t="s">
        <v>450</v>
      </c>
      <c r="M146" s="8" t="s">
        <v>451</v>
      </c>
    </row>
    <row r="147" spans="1:13">
      <c r="A147" t="s">
        <v>913</v>
      </c>
      <c r="I147" s="9">
        <v>82.792361111111106</v>
      </c>
      <c r="J147" s="10">
        <v>-2.8748540832699998</v>
      </c>
      <c r="K147" s="12">
        <v>-0.316717147744</v>
      </c>
      <c r="L147" s="14" t="s">
        <v>452</v>
      </c>
      <c r="M147" s="8" t="s">
        <v>453</v>
      </c>
    </row>
    <row r="148" spans="1:13">
      <c r="A148" t="s">
        <v>914</v>
      </c>
      <c r="I148" s="9">
        <v>82.793055555555554</v>
      </c>
      <c r="J148" s="10">
        <v>-2.5366937427199998</v>
      </c>
      <c r="K148" s="12">
        <v>-0.15350314367699999</v>
      </c>
      <c r="L148" s="14" t="s">
        <v>454</v>
      </c>
      <c r="M148" s="8" t="s">
        <v>455</v>
      </c>
    </row>
    <row r="149" spans="1:13">
      <c r="A149" t="s">
        <v>915</v>
      </c>
      <c r="I149" s="9">
        <v>82.793750000000003</v>
      </c>
      <c r="J149" s="10">
        <v>-1.0965655162000001</v>
      </c>
      <c r="K149" s="12">
        <v>-0.189555546007</v>
      </c>
      <c r="L149" s="14" t="s">
        <v>456</v>
      </c>
      <c r="M149" s="8" t="s">
        <v>457</v>
      </c>
    </row>
    <row r="150" spans="1:13">
      <c r="A150" t="s">
        <v>916</v>
      </c>
      <c r="I150" s="9">
        <v>82.794444444444437</v>
      </c>
      <c r="J150" s="10">
        <v>-0.85813031439999998</v>
      </c>
      <c r="K150" s="12" t="s">
        <v>458</v>
      </c>
      <c r="L150" s="14" t="s">
        <v>459</v>
      </c>
      <c r="M150" s="8" t="s">
        <v>460</v>
      </c>
    </row>
    <row r="151" spans="1:13">
      <c r="A151" t="s">
        <v>917</v>
      </c>
      <c r="I151" s="9">
        <v>82.834027777777777</v>
      </c>
      <c r="J151" s="10">
        <v>-0.53987139893000002</v>
      </c>
      <c r="K151" s="12" t="s">
        <v>461</v>
      </c>
      <c r="L151" s="14" t="s">
        <v>462</v>
      </c>
      <c r="M151" s="8" t="s">
        <v>463</v>
      </c>
    </row>
    <row r="152" spans="1:13">
      <c r="A152" t="s">
        <v>918</v>
      </c>
      <c r="I152" s="9">
        <v>82.834722222222226</v>
      </c>
      <c r="J152" s="10" t="s">
        <v>464</v>
      </c>
      <c r="K152" s="12" t="s">
        <v>465</v>
      </c>
      <c r="L152" s="14" t="s">
        <v>466</v>
      </c>
      <c r="M152" s="8" t="s">
        <v>467</v>
      </c>
    </row>
    <row r="153" spans="1:13">
      <c r="A153" t="s">
        <v>919</v>
      </c>
      <c r="I153" s="9">
        <v>82.83541666666666</v>
      </c>
      <c r="J153" s="10" t="s">
        <v>468</v>
      </c>
      <c r="K153" s="12" t="s">
        <v>469</v>
      </c>
      <c r="L153" s="14" t="s">
        <v>470</v>
      </c>
      <c r="M153" s="8" t="s">
        <v>471</v>
      </c>
    </row>
    <row r="154" spans="1:13">
      <c r="A154" t="s">
        <v>920</v>
      </c>
      <c r="I154" s="9">
        <v>82.836111111111109</v>
      </c>
      <c r="J154" s="10" t="s">
        <v>472</v>
      </c>
      <c r="K154" s="12" t="s">
        <v>473</v>
      </c>
      <c r="L154" s="14" t="s">
        <v>474</v>
      </c>
      <c r="M154" s="8" t="s">
        <v>475</v>
      </c>
    </row>
    <row r="155" spans="1:13">
      <c r="A155" t="s">
        <v>921</v>
      </c>
      <c r="I155" s="9">
        <v>82.875694444444449</v>
      </c>
      <c r="J155" s="10" t="s">
        <v>476</v>
      </c>
      <c r="K155" s="12" t="s">
        <v>477</v>
      </c>
      <c r="L155" s="14" t="s">
        <v>478</v>
      </c>
      <c r="M155" s="8" t="s">
        <v>479</v>
      </c>
    </row>
    <row r="156" spans="1:13">
      <c r="A156" t="s">
        <v>922</v>
      </c>
      <c r="I156" s="9">
        <v>82.876388888888883</v>
      </c>
      <c r="J156" s="10" t="s">
        <v>480</v>
      </c>
      <c r="K156" s="12" t="s">
        <v>481</v>
      </c>
      <c r="L156" s="14" t="s">
        <v>482</v>
      </c>
      <c r="M156" s="8" t="s">
        <v>483</v>
      </c>
    </row>
    <row r="157" spans="1:13">
      <c r="A157" t="s">
        <v>923</v>
      </c>
      <c r="I157" s="9">
        <v>82.877083333333331</v>
      </c>
      <c r="J157" s="10" t="s">
        <v>484</v>
      </c>
      <c r="K157" s="12" t="s">
        <v>485</v>
      </c>
      <c r="L157" s="14" t="s">
        <v>486</v>
      </c>
      <c r="M157" s="8" t="s">
        <v>487</v>
      </c>
    </row>
    <row r="158" spans="1:13">
      <c r="A158" t="s">
        <v>924</v>
      </c>
      <c r="I158" s="9">
        <v>82.87777777777778</v>
      </c>
      <c r="J158" s="10" t="s">
        <v>488</v>
      </c>
      <c r="K158" s="12" t="s">
        <v>489</v>
      </c>
      <c r="L158" s="14" t="s">
        <v>490</v>
      </c>
      <c r="M158" s="8" t="s">
        <v>491</v>
      </c>
    </row>
    <row r="159" spans="1:13">
      <c r="A159" t="s">
        <v>925</v>
      </c>
      <c r="I159" s="9">
        <v>82.917361111111106</v>
      </c>
      <c r="J159" s="10" t="s">
        <v>492</v>
      </c>
      <c r="K159" s="12" t="s">
        <v>493</v>
      </c>
      <c r="L159" s="14" t="s">
        <v>494</v>
      </c>
      <c r="M159" s="8" t="s">
        <v>495</v>
      </c>
    </row>
    <row r="160" spans="1:13">
      <c r="A160" t="s">
        <v>926</v>
      </c>
      <c r="I160" s="9">
        <v>82.918055555555554</v>
      </c>
      <c r="J160" s="10" t="s">
        <v>496</v>
      </c>
      <c r="K160" s="12" t="s">
        <v>497</v>
      </c>
      <c r="L160" s="14" t="s">
        <v>498</v>
      </c>
      <c r="M160" s="8" t="s">
        <v>499</v>
      </c>
    </row>
    <row r="161" spans="1:13">
      <c r="A161" t="s">
        <v>927</v>
      </c>
      <c r="I161" s="9">
        <v>82.918750000000003</v>
      </c>
      <c r="J161" s="10" t="s">
        <v>500</v>
      </c>
      <c r="K161" s="12" t="s">
        <v>501</v>
      </c>
      <c r="L161" s="14" t="s">
        <v>502</v>
      </c>
      <c r="M161" s="8" t="s">
        <v>503</v>
      </c>
    </row>
    <row r="162" spans="1:13">
      <c r="A162" t="s">
        <v>928</v>
      </c>
      <c r="I162" s="9">
        <v>82.919444444444437</v>
      </c>
      <c r="J162" s="10">
        <v>-0.86582704005</v>
      </c>
      <c r="K162" s="12">
        <v>-0.55219121756300005</v>
      </c>
      <c r="L162" s="14" t="s">
        <v>504</v>
      </c>
      <c r="M162" s="8" t="s">
        <v>505</v>
      </c>
    </row>
    <row r="163" spans="1:13">
      <c r="A163" t="s">
        <v>929</v>
      </c>
      <c r="I163" s="9">
        <v>82.959027777777777</v>
      </c>
      <c r="J163" s="10">
        <v>-2.8786520556299999</v>
      </c>
      <c r="K163" s="12">
        <v>-1.570046710787</v>
      </c>
      <c r="L163" s="14">
        <v>-0.86998504471600002</v>
      </c>
      <c r="M163" s="8" t="s">
        <v>506</v>
      </c>
    </row>
    <row r="164" spans="1:13">
      <c r="A164" t="s">
        <v>930</v>
      </c>
      <c r="I164" s="9">
        <v>82.959722222222226</v>
      </c>
      <c r="J164" s="10">
        <v>-3.6985248690599999</v>
      </c>
      <c r="K164" s="12">
        <v>-1.5349344751739999</v>
      </c>
      <c r="L164" s="14">
        <v>-1.03239269567</v>
      </c>
      <c r="M164" s="8" t="s">
        <v>507</v>
      </c>
    </row>
    <row r="165" spans="1:13">
      <c r="A165" t="s">
        <v>931</v>
      </c>
      <c r="I165" s="9">
        <v>82.96041666666666</v>
      </c>
      <c r="J165" s="10">
        <v>-3.3857462173999999</v>
      </c>
      <c r="K165" s="12">
        <v>-1.820682047142</v>
      </c>
      <c r="L165" s="14">
        <v>-1.50913087704</v>
      </c>
      <c r="M165" s="8" t="s">
        <v>508</v>
      </c>
    </row>
    <row r="166" spans="1:13">
      <c r="A166" t="s">
        <v>932</v>
      </c>
      <c r="I166" s="9">
        <v>82.961111111111109</v>
      </c>
      <c r="J166" s="10">
        <v>-4.0306832124399996</v>
      </c>
      <c r="K166" s="12">
        <v>-1.8238866718610001</v>
      </c>
      <c r="L166" s="14">
        <v>-1.692696723226</v>
      </c>
      <c r="M166" s="8" t="s">
        <v>509</v>
      </c>
    </row>
    <row r="167" spans="1:13">
      <c r="A167" t="s">
        <v>933</v>
      </c>
      <c r="I167" s="9">
        <v>83.000694444444449</v>
      </c>
      <c r="J167" s="10">
        <v>-4.4289310580799999</v>
      </c>
      <c r="K167" s="12">
        <v>-1.453115360175</v>
      </c>
      <c r="L167" s="14">
        <v>-1.4886950605830001</v>
      </c>
      <c r="M167" s="8" t="s">
        <v>510</v>
      </c>
    </row>
    <row r="168" spans="1:13">
      <c r="A168" t="s">
        <v>934</v>
      </c>
      <c r="I168" s="9">
        <v>83.001388888888883</v>
      </c>
      <c r="J168" s="10">
        <v>-3.82690089362</v>
      </c>
      <c r="K168" s="12">
        <v>-1.091015734238</v>
      </c>
      <c r="L168" s="14">
        <v>-1.277951255943</v>
      </c>
      <c r="M168" s="8" t="s">
        <v>511</v>
      </c>
    </row>
    <row r="169" spans="1:13">
      <c r="A169" t="s">
        <v>935</v>
      </c>
      <c r="I169" s="9">
        <v>83.002083333333331</v>
      </c>
      <c r="J169" s="10">
        <v>-4.4532763061000002</v>
      </c>
      <c r="K169" s="12">
        <v>-0.90621916199899999</v>
      </c>
      <c r="L169" s="14">
        <v>-1.2281826190359999</v>
      </c>
      <c r="M169" s="8" t="s">
        <v>512</v>
      </c>
    </row>
    <row r="170" spans="1:13">
      <c r="A170" t="s">
        <v>936</v>
      </c>
      <c r="I170" s="9">
        <v>83.00277777777778</v>
      </c>
      <c r="J170" s="10">
        <v>-4.0065161152400002</v>
      </c>
      <c r="K170" s="12">
        <v>-0.19769910679700001</v>
      </c>
      <c r="L170" s="14">
        <v>-0.63813043981299999</v>
      </c>
      <c r="M170" s="8" t="s">
        <v>513</v>
      </c>
    </row>
    <row r="171" spans="1:13">
      <c r="A171" t="s">
        <v>937</v>
      </c>
      <c r="I171" s="9">
        <v>83.042361111111106</v>
      </c>
      <c r="J171" s="10">
        <v>-2.8436816732899999</v>
      </c>
      <c r="K171" s="12">
        <v>-0.84135650984499999</v>
      </c>
      <c r="L171" s="14">
        <v>-1.38402987308</v>
      </c>
      <c r="M171" s="8" t="s">
        <v>514</v>
      </c>
    </row>
    <row r="172" spans="1:13">
      <c r="A172" t="s">
        <v>938</v>
      </c>
      <c r="I172" s="9">
        <v>83.043055555555554</v>
      </c>
      <c r="J172" s="10">
        <v>-2.9920689539800001</v>
      </c>
      <c r="K172" s="12">
        <v>-0.868356428673</v>
      </c>
      <c r="L172" s="14">
        <v>-1.4975037518959999</v>
      </c>
      <c r="M172" s="8" t="s">
        <v>515</v>
      </c>
    </row>
    <row r="173" spans="1:13">
      <c r="A173" t="s">
        <v>939</v>
      </c>
      <c r="I173" s="9">
        <v>83.043750000000003</v>
      </c>
      <c r="J173" s="10">
        <v>-3.3229115849399999</v>
      </c>
      <c r="K173" s="12">
        <v>-1.077025406452</v>
      </c>
      <c r="L173" s="14">
        <v>-1.777862242783</v>
      </c>
      <c r="M173" s="8" t="s">
        <v>516</v>
      </c>
    </row>
    <row r="174" spans="1:13">
      <c r="A174" t="s">
        <v>940</v>
      </c>
      <c r="I174" s="9">
        <v>83.044444444444437</v>
      </c>
      <c r="J174" s="10">
        <v>-1.92229453743</v>
      </c>
      <c r="K174" s="12">
        <v>-0.237649671512</v>
      </c>
      <c r="L174" s="14">
        <v>-0.99691792018900005</v>
      </c>
      <c r="M174" s="8" t="s">
        <v>517</v>
      </c>
    </row>
    <row r="175" spans="1:13">
      <c r="A175" t="s">
        <v>941</v>
      </c>
      <c r="I175" s="9">
        <v>83.084027777777777</v>
      </c>
      <c r="J175" s="10">
        <v>-1.0694884925999999</v>
      </c>
      <c r="K175" s="12">
        <v>-6.4576774170999995E-2</v>
      </c>
      <c r="L175" s="14">
        <v>-0.87121782142899995</v>
      </c>
      <c r="M175" s="8" t="s">
        <v>518</v>
      </c>
    </row>
    <row r="176" spans="1:13">
      <c r="A176" t="s">
        <v>942</v>
      </c>
      <c r="I176" s="9">
        <v>83.084722222222226</v>
      </c>
      <c r="J176" s="10">
        <v>-0.72945801869000004</v>
      </c>
      <c r="K176" s="12" t="s">
        <v>519</v>
      </c>
      <c r="L176" s="14">
        <v>-0.202823890649</v>
      </c>
      <c r="M176" s="8" t="s">
        <v>520</v>
      </c>
    </row>
    <row r="177" spans="1:13">
      <c r="A177" t="s">
        <v>943</v>
      </c>
      <c r="I177" s="9">
        <v>83.08541666666666</v>
      </c>
      <c r="J177" s="10">
        <v>-0.17341115187</v>
      </c>
      <c r="K177" s="12" t="s">
        <v>521</v>
      </c>
      <c r="L177" s="14">
        <v>-0.37648326447399999</v>
      </c>
      <c r="M177" s="8" t="s">
        <v>522</v>
      </c>
    </row>
    <row r="178" spans="1:13">
      <c r="A178" t="s">
        <v>944</v>
      </c>
      <c r="I178" s="9">
        <v>83.086111111111109</v>
      </c>
      <c r="J178" s="10" t="s">
        <v>523</v>
      </c>
      <c r="K178" s="12" t="s">
        <v>524</v>
      </c>
      <c r="L178" s="14" t="s">
        <v>525</v>
      </c>
      <c r="M178" s="8" t="s">
        <v>526</v>
      </c>
    </row>
    <row r="179" spans="1:13">
      <c r="A179" t="s">
        <v>945</v>
      </c>
      <c r="I179" s="9">
        <v>83.125694444444449</v>
      </c>
      <c r="J179" s="10" t="s">
        <v>527</v>
      </c>
      <c r="K179" s="12" t="s">
        <v>528</v>
      </c>
      <c r="L179" s="14">
        <v>-0.21366152322699999</v>
      </c>
      <c r="M179" s="8" t="s">
        <v>529</v>
      </c>
    </row>
    <row r="180" spans="1:13">
      <c r="A180" t="s">
        <v>946</v>
      </c>
      <c r="I180" s="9">
        <v>83.126388888888883</v>
      </c>
      <c r="J180" s="10" t="s">
        <v>530</v>
      </c>
      <c r="K180" s="12" t="s">
        <v>531</v>
      </c>
      <c r="L180" s="14">
        <v>-0.73447173569900004</v>
      </c>
      <c r="M180" s="8" t="s">
        <v>532</v>
      </c>
    </row>
    <row r="181" spans="1:13">
      <c r="A181" t="s">
        <v>947</v>
      </c>
      <c r="I181" s="9">
        <v>83.127083333333331</v>
      </c>
      <c r="J181" s="10">
        <v>-0.32814554859</v>
      </c>
      <c r="K181" s="12" t="s">
        <v>533</v>
      </c>
      <c r="L181" s="14">
        <v>-0.67911897960400003</v>
      </c>
      <c r="M181" s="8" t="s">
        <v>534</v>
      </c>
    </row>
    <row r="182" spans="1:13">
      <c r="A182" t="s">
        <v>948</v>
      </c>
      <c r="I182" s="9">
        <v>83.12777777777778</v>
      </c>
      <c r="J182" s="10" t="s">
        <v>535</v>
      </c>
      <c r="K182" s="12" t="s">
        <v>536</v>
      </c>
      <c r="L182" s="14">
        <v>-0.59648333587699998</v>
      </c>
      <c r="M182" s="8" t="s">
        <v>537</v>
      </c>
    </row>
    <row r="186" spans="1:13">
      <c r="A186" t="s">
        <v>949</v>
      </c>
    </row>
    <row r="187" spans="1:13">
      <c r="A187" t="s">
        <v>950</v>
      </c>
    </row>
    <row r="190" spans="1:13">
      <c r="A190" t="s">
        <v>951</v>
      </c>
    </row>
    <row r="191" spans="1:13">
      <c r="A191" t="s">
        <v>952</v>
      </c>
    </row>
    <row r="192" spans="1:13">
      <c r="A192" t="s">
        <v>953</v>
      </c>
    </row>
    <row r="193" spans="1:1">
      <c r="A193" t="s">
        <v>954</v>
      </c>
    </row>
    <row r="194" spans="1:1">
      <c r="A194" t="s">
        <v>955</v>
      </c>
    </row>
    <row r="195" spans="1:1">
      <c r="A195" t="s">
        <v>956</v>
      </c>
    </row>
    <row r="196" spans="1:1">
      <c r="A196" t="s">
        <v>957</v>
      </c>
    </row>
    <row r="197" spans="1:1">
      <c r="A197" t="s">
        <v>958</v>
      </c>
    </row>
    <row r="198" spans="1:1">
      <c r="A198" t="s">
        <v>959</v>
      </c>
    </row>
    <row r="199" spans="1:1">
      <c r="A199" t="s">
        <v>960</v>
      </c>
    </row>
    <row r="200" spans="1:1">
      <c r="A200" t="s">
        <v>961</v>
      </c>
    </row>
    <row r="201" spans="1:1">
      <c r="A201" t="s">
        <v>962</v>
      </c>
    </row>
    <row r="202" spans="1:1">
      <c r="A202" t="s">
        <v>963</v>
      </c>
    </row>
    <row r="203" spans="1:1">
      <c r="A203" t="s">
        <v>964</v>
      </c>
    </row>
    <row r="204" spans="1:1">
      <c r="A204" t="s">
        <v>965</v>
      </c>
    </row>
    <row r="205" spans="1:1">
      <c r="A205" t="s">
        <v>966</v>
      </c>
    </row>
    <row r="206" spans="1:1">
      <c r="A206" t="s">
        <v>967</v>
      </c>
    </row>
    <row r="207" spans="1:1">
      <c r="A207" t="s">
        <v>968</v>
      </c>
    </row>
    <row r="208" spans="1:1">
      <c r="A208" t="s">
        <v>969</v>
      </c>
    </row>
    <row r="209" spans="1:1">
      <c r="A209" t="s">
        <v>970</v>
      </c>
    </row>
    <row r="210" spans="1:1">
      <c r="A210" t="s">
        <v>971</v>
      </c>
    </row>
    <row r="211" spans="1:1">
      <c r="A211" t="s">
        <v>972</v>
      </c>
    </row>
    <row r="212" spans="1:1">
      <c r="A212" t="s">
        <v>973</v>
      </c>
    </row>
    <row r="213" spans="1:1">
      <c r="A213" t="s">
        <v>974</v>
      </c>
    </row>
    <row r="214" spans="1:1">
      <c r="A214" t="s">
        <v>975</v>
      </c>
    </row>
    <row r="215" spans="1:1">
      <c r="A215" t="s">
        <v>976</v>
      </c>
    </row>
    <row r="216" spans="1:1">
      <c r="A216" t="s">
        <v>977</v>
      </c>
    </row>
    <row r="217" spans="1:1">
      <c r="A217" t="s">
        <v>978</v>
      </c>
    </row>
    <row r="218" spans="1:1">
      <c r="A218" t="s">
        <v>979</v>
      </c>
    </row>
    <row r="219" spans="1:1">
      <c r="A219" t="s">
        <v>980</v>
      </c>
    </row>
    <row r="220" spans="1:1">
      <c r="A220" t="s">
        <v>981</v>
      </c>
    </row>
    <row r="221" spans="1:1">
      <c r="A221" t="s">
        <v>982</v>
      </c>
    </row>
    <row r="222" spans="1:1">
      <c r="A222" t="s">
        <v>983</v>
      </c>
    </row>
    <row r="223" spans="1:1">
      <c r="A223" t="s">
        <v>984</v>
      </c>
    </row>
    <row r="224" spans="1:1">
      <c r="A224" t="s">
        <v>985</v>
      </c>
    </row>
    <row r="225" spans="1:1">
      <c r="A225" t="s">
        <v>986</v>
      </c>
    </row>
    <row r="226" spans="1:1">
      <c r="A226" t="s">
        <v>987</v>
      </c>
    </row>
    <row r="227" spans="1:1">
      <c r="A227" t="s">
        <v>988</v>
      </c>
    </row>
    <row r="228" spans="1:1">
      <c r="A228" t="s">
        <v>989</v>
      </c>
    </row>
    <row r="229" spans="1:1">
      <c r="A229" t="s">
        <v>990</v>
      </c>
    </row>
    <row r="230" spans="1:1">
      <c r="A230" t="s">
        <v>991</v>
      </c>
    </row>
    <row r="231" spans="1:1">
      <c r="A231" t="s">
        <v>992</v>
      </c>
    </row>
    <row r="232" spans="1:1">
      <c r="A232" t="s">
        <v>993</v>
      </c>
    </row>
    <row r="233" spans="1:1">
      <c r="A233" t="s">
        <v>994</v>
      </c>
    </row>
    <row r="234" spans="1:1">
      <c r="A234" t="s">
        <v>995</v>
      </c>
    </row>
    <row r="235" spans="1:1">
      <c r="A235" t="s">
        <v>996</v>
      </c>
    </row>
    <row r="236" spans="1:1">
      <c r="A236" t="s">
        <v>997</v>
      </c>
    </row>
    <row r="237" spans="1:1">
      <c r="A237" t="s">
        <v>998</v>
      </c>
    </row>
    <row r="238" spans="1:1">
      <c r="A238" t="s">
        <v>999</v>
      </c>
    </row>
    <row r="239" spans="1:1">
      <c r="A239" t="s">
        <v>1000</v>
      </c>
    </row>
    <row r="240" spans="1:1">
      <c r="A240" t="s">
        <v>1001</v>
      </c>
    </row>
    <row r="241" spans="1:1">
      <c r="A241" t="s">
        <v>1002</v>
      </c>
    </row>
    <row r="242" spans="1:1">
      <c r="A242" t="s">
        <v>1003</v>
      </c>
    </row>
    <row r="243" spans="1:1">
      <c r="A243" t="s">
        <v>1004</v>
      </c>
    </row>
    <row r="244" spans="1:1">
      <c r="A244" t="s">
        <v>1005</v>
      </c>
    </row>
    <row r="245" spans="1:1">
      <c r="A245" t="s">
        <v>1006</v>
      </c>
    </row>
    <row r="246" spans="1:1">
      <c r="A246" t="s">
        <v>1007</v>
      </c>
    </row>
    <row r="247" spans="1:1">
      <c r="A247" t="s">
        <v>1008</v>
      </c>
    </row>
    <row r="248" spans="1:1">
      <c r="A248" t="s">
        <v>1009</v>
      </c>
    </row>
    <row r="249" spans="1:1">
      <c r="A249" t="s">
        <v>1010</v>
      </c>
    </row>
    <row r="250" spans="1:1">
      <c r="A250" t="s">
        <v>1011</v>
      </c>
    </row>
    <row r="251" spans="1:1">
      <c r="A251" t="s">
        <v>1012</v>
      </c>
    </row>
    <row r="252" spans="1:1">
      <c r="A252" t="s">
        <v>1013</v>
      </c>
    </row>
    <row r="253" spans="1:1">
      <c r="A253" t="s">
        <v>1014</v>
      </c>
    </row>
    <row r="254" spans="1:1">
      <c r="A254" t="s">
        <v>1015</v>
      </c>
    </row>
    <row r="255" spans="1:1">
      <c r="A255" t="s">
        <v>1016</v>
      </c>
    </row>
    <row r="256" spans="1:1">
      <c r="A256" t="s">
        <v>1017</v>
      </c>
    </row>
    <row r="257" spans="1:1">
      <c r="A257" t="s">
        <v>1018</v>
      </c>
    </row>
    <row r="258" spans="1:1">
      <c r="A258" t="s">
        <v>1019</v>
      </c>
    </row>
    <row r="259" spans="1:1">
      <c r="A259" t="s">
        <v>1020</v>
      </c>
    </row>
    <row r="260" spans="1:1">
      <c r="A260" t="s">
        <v>1021</v>
      </c>
    </row>
    <row r="261" spans="1:1">
      <c r="A261" t="s">
        <v>1022</v>
      </c>
    </row>
    <row r="262" spans="1:1">
      <c r="A262" t="s">
        <v>1023</v>
      </c>
    </row>
    <row r="263" spans="1:1">
      <c r="A263" t="s">
        <v>1024</v>
      </c>
    </row>
    <row r="264" spans="1:1">
      <c r="A264" t="s">
        <v>1025</v>
      </c>
    </row>
    <row r="265" spans="1:1">
      <c r="A265" t="s">
        <v>1026</v>
      </c>
    </row>
    <row r="266" spans="1:1">
      <c r="A266" t="s">
        <v>1027</v>
      </c>
    </row>
    <row r="267" spans="1:1">
      <c r="A267" t="s">
        <v>1028</v>
      </c>
    </row>
    <row r="268" spans="1:1">
      <c r="A268" t="s">
        <v>1029</v>
      </c>
    </row>
    <row r="269" spans="1:1">
      <c r="A269" t="s">
        <v>1030</v>
      </c>
    </row>
    <row r="270" spans="1:1">
      <c r="A270" t="s">
        <v>1031</v>
      </c>
    </row>
    <row r="271" spans="1:1">
      <c r="A271" t="s">
        <v>1032</v>
      </c>
    </row>
    <row r="272" spans="1:1">
      <c r="A272" t="s">
        <v>1033</v>
      </c>
    </row>
    <row r="273" spans="1:1">
      <c r="A273" t="s">
        <v>1034</v>
      </c>
    </row>
    <row r="274" spans="1:1">
      <c r="A274" t="s">
        <v>1035</v>
      </c>
    </row>
    <row r="275" spans="1:1">
      <c r="A275" t="s">
        <v>1036</v>
      </c>
    </row>
    <row r="276" spans="1:1">
      <c r="A276" t="s">
        <v>1037</v>
      </c>
    </row>
    <row r="277" spans="1:1">
      <c r="A277" t="s">
        <v>1038</v>
      </c>
    </row>
    <row r="278" spans="1:1">
      <c r="A278" t="s">
        <v>1039</v>
      </c>
    </row>
    <row r="279" spans="1:1">
      <c r="A279" t="s">
        <v>1040</v>
      </c>
    </row>
    <row r="280" spans="1:1">
      <c r="A280" t="s">
        <v>1041</v>
      </c>
    </row>
    <row r="281" spans="1:1">
      <c r="A281" t="s">
        <v>1042</v>
      </c>
    </row>
    <row r="282" spans="1:1">
      <c r="A282" t="s">
        <v>1043</v>
      </c>
    </row>
    <row r="283" spans="1:1">
      <c r="A283" t="s">
        <v>1044</v>
      </c>
    </row>
    <row r="284" spans="1:1">
      <c r="A284" t="s">
        <v>1045</v>
      </c>
    </row>
    <row r="285" spans="1:1">
      <c r="A285" t="s">
        <v>1046</v>
      </c>
    </row>
    <row r="286" spans="1:1">
      <c r="A286" t="s">
        <v>1047</v>
      </c>
    </row>
    <row r="287" spans="1:1">
      <c r="A287" t="s">
        <v>1048</v>
      </c>
    </row>
    <row r="288" spans="1:1">
      <c r="A288" t="s">
        <v>1049</v>
      </c>
    </row>
    <row r="289" spans="1:1">
      <c r="A289" t="s">
        <v>1050</v>
      </c>
    </row>
    <row r="290" spans="1:1">
      <c r="A290" t="s">
        <v>1051</v>
      </c>
    </row>
    <row r="291" spans="1:1">
      <c r="A291" t="s">
        <v>1052</v>
      </c>
    </row>
    <row r="292" spans="1:1">
      <c r="A292" t="s">
        <v>1053</v>
      </c>
    </row>
    <row r="293" spans="1:1">
      <c r="A293" t="s">
        <v>1054</v>
      </c>
    </row>
    <row r="294" spans="1:1">
      <c r="A294" t="s">
        <v>1055</v>
      </c>
    </row>
    <row r="295" spans="1:1">
      <c r="A295" t="s">
        <v>1056</v>
      </c>
    </row>
    <row r="296" spans="1:1">
      <c r="A296" t="s">
        <v>1057</v>
      </c>
    </row>
    <row r="297" spans="1:1">
      <c r="A297" t="s">
        <v>1058</v>
      </c>
    </row>
    <row r="298" spans="1:1">
      <c r="A298" t="s">
        <v>1059</v>
      </c>
    </row>
    <row r="299" spans="1:1">
      <c r="A299" t="s">
        <v>1060</v>
      </c>
    </row>
    <row r="300" spans="1:1">
      <c r="A300" t="s">
        <v>1061</v>
      </c>
    </row>
    <row r="301" spans="1:1">
      <c r="A301" t="s">
        <v>1062</v>
      </c>
    </row>
    <row r="302" spans="1:1">
      <c r="A302" t="s">
        <v>1063</v>
      </c>
    </row>
    <row r="303" spans="1:1">
      <c r="A303" t="s">
        <v>1064</v>
      </c>
    </row>
    <row r="304" spans="1:1">
      <c r="A304" t="s">
        <v>1065</v>
      </c>
    </row>
    <row r="305" spans="1:1">
      <c r="A305" t="s">
        <v>1066</v>
      </c>
    </row>
    <row r="306" spans="1:1">
      <c r="A306" t="s">
        <v>1067</v>
      </c>
    </row>
    <row r="307" spans="1:1">
      <c r="A307" t="s">
        <v>1068</v>
      </c>
    </row>
    <row r="308" spans="1:1">
      <c r="A308" t="s">
        <v>1069</v>
      </c>
    </row>
    <row r="309" spans="1:1">
      <c r="A309" t="s">
        <v>1070</v>
      </c>
    </row>
    <row r="310" spans="1:1">
      <c r="A310" t="s">
        <v>1071</v>
      </c>
    </row>
    <row r="311" spans="1:1">
      <c r="A311" t="s">
        <v>1072</v>
      </c>
    </row>
    <row r="312" spans="1:1">
      <c r="A312" t="s">
        <v>1073</v>
      </c>
    </row>
    <row r="313" spans="1:1">
      <c r="A313" t="s">
        <v>1074</v>
      </c>
    </row>
    <row r="314" spans="1:1">
      <c r="A314" t="s">
        <v>1075</v>
      </c>
    </row>
    <row r="315" spans="1:1">
      <c r="A315" t="s">
        <v>1076</v>
      </c>
    </row>
    <row r="316" spans="1:1">
      <c r="A316" t="s">
        <v>1077</v>
      </c>
    </row>
    <row r="317" spans="1:1">
      <c r="A317" t="s">
        <v>1078</v>
      </c>
    </row>
    <row r="318" spans="1:1">
      <c r="A318" t="s">
        <v>1079</v>
      </c>
    </row>
    <row r="319" spans="1:1">
      <c r="A319" t="s">
        <v>1080</v>
      </c>
    </row>
    <row r="320" spans="1:1">
      <c r="A320" t="s">
        <v>1081</v>
      </c>
    </row>
    <row r="321" spans="1:1">
      <c r="A321" t="s">
        <v>1082</v>
      </c>
    </row>
    <row r="322" spans="1:1">
      <c r="A322" t="s">
        <v>1083</v>
      </c>
    </row>
    <row r="323" spans="1:1">
      <c r="A323" t="s">
        <v>1084</v>
      </c>
    </row>
    <row r="324" spans="1:1">
      <c r="A324" t="s">
        <v>1085</v>
      </c>
    </row>
    <row r="325" spans="1:1">
      <c r="A325" t="s">
        <v>1086</v>
      </c>
    </row>
    <row r="326" spans="1:1">
      <c r="A326" t="s">
        <v>1087</v>
      </c>
    </row>
    <row r="327" spans="1:1">
      <c r="A327" t="s">
        <v>1088</v>
      </c>
    </row>
    <row r="328" spans="1:1">
      <c r="A328" t="s">
        <v>1089</v>
      </c>
    </row>
    <row r="329" spans="1:1">
      <c r="A329" t="s">
        <v>1090</v>
      </c>
    </row>
    <row r="330" spans="1:1">
      <c r="A330" t="s">
        <v>1091</v>
      </c>
    </row>
    <row r="334" spans="1:1">
      <c r="A334" t="s">
        <v>1092</v>
      </c>
    </row>
    <row r="335" spans="1:1">
      <c r="A335" t="s">
        <v>1093</v>
      </c>
    </row>
    <row r="338" spans="1:1">
      <c r="A338" t="s">
        <v>1094</v>
      </c>
    </row>
    <row r="339" spans="1:1">
      <c r="A339" t="s">
        <v>1095</v>
      </c>
    </row>
    <row r="340" spans="1:1">
      <c r="A340" t="s">
        <v>1096</v>
      </c>
    </row>
    <row r="341" spans="1:1">
      <c r="A341" t="s">
        <v>1097</v>
      </c>
    </row>
    <row r="342" spans="1:1">
      <c r="A342" t="s">
        <v>1098</v>
      </c>
    </row>
    <row r="343" spans="1:1">
      <c r="A343" t="s">
        <v>1099</v>
      </c>
    </row>
    <row r="344" spans="1:1">
      <c r="A344" t="s">
        <v>1100</v>
      </c>
    </row>
    <row r="345" spans="1:1">
      <c r="A345" t="s">
        <v>1101</v>
      </c>
    </row>
    <row r="346" spans="1:1">
      <c r="A346" t="s">
        <v>1102</v>
      </c>
    </row>
    <row r="347" spans="1:1">
      <c r="A347" t="s">
        <v>1103</v>
      </c>
    </row>
    <row r="348" spans="1:1">
      <c r="A348" t="s">
        <v>1104</v>
      </c>
    </row>
    <row r="349" spans="1:1">
      <c r="A349" t="s">
        <v>1105</v>
      </c>
    </row>
    <row r="350" spans="1:1">
      <c r="A350" t="s">
        <v>1106</v>
      </c>
    </row>
    <row r="351" spans="1:1">
      <c r="A351" t="s">
        <v>1107</v>
      </c>
    </row>
    <row r="352" spans="1:1">
      <c r="A352" t="s">
        <v>1108</v>
      </c>
    </row>
    <row r="353" spans="1:1">
      <c r="A353" t="s">
        <v>1109</v>
      </c>
    </row>
    <row r="354" spans="1:1">
      <c r="A354" t="s">
        <v>1110</v>
      </c>
    </row>
    <row r="355" spans="1:1">
      <c r="A355" t="s">
        <v>1111</v>
      </c>
    </row>
    <row r="356" spans="1:1">
      <c r="A356" t="s">
        <v>1112</v>
      </c>
    </row>
    <row r="357" spans="1:1">
      <c r="A357" t="s">
        <v>1113</v>
      </c>
    </row>
    <row r="358" spans="1:1">
      <c r="A358" t="s">
        <v>1114</v>
      </c>
    </row>
    <row r="359" spans="1:1">
      <c r="A359" t="s">
        <v>1115</v>
      </c>
    </row>
    <row r="360" spans="1:1">
      <c r="A360" t="s">
        <v>1116</v>
      </c>
    </row>
    <row r="361" spans="1:1">
      <c r="A361" t="s">
        <v>1117</v>
      </c>
    </row>
    <row r="362" spans="1:1">
      <c r="A362" t="s">
        <v>1118</v>
      </c>
    </row>
    <row r="363" spans="1:1">
      <c r="A363" t="s">
        <v>1119</v>
      </c>
    </row>
    <row r="364" spans="1:1">
      <c r="A364" t="s">
        <v>1120</v>
      </c>
    </row>
    <row r="365" spans="1:1">
      <c r="A365" t="s">
        <v>1121</v>
      </c>
    </row>
    <row r="366" spans="1:1">
      <c r="A366" t="s">
        <v>1122</v>
      </c>
    </row>
    <row r="367" spans="1:1">
      <c r="A367" t="s">
        <v>1123</v>
      </c>
    </row>
    <row r="368" spans="1:1">
      <c r="A368" t="s">
        <v>1124</v>
      </c>
    </row>
    <row r="369" spans="1:1">
      <c r="A369" t="s">
        <v>1125</v>
      </c>
    </row>
    <row r="370" spans="1:1">
      <c r="A370" t="s">
        <v>1126</v>
      </c>
    </row>
    <row r="371" spans="1:1">
      <c r="A371" t="s">
        <v>1127</v>
      </c>
    </row>
    <row r="372" spans="1:1">
      <c r="A372" t="s">
        <v>1128</v>
      </c>
    </row>
    <row r="373" spans="1:1">
      <c r="A373" t="s">
        <v>1129</v>
      </c>
    </row>
    <row r="374" spans="1:1">
      <c r="A374" t="s">
        <v>1130</v>
      </c>
    </row>
    <row r="375" spans="1:1">
      <c r="A375" t="s">
        <v>1131</v>
      </c>
    </row>
    <row r="376" spans="1:1">
      <c r="A376" t="s">
        <v>1132</v>
      </c>
    </row>
    <row r="377" spans="1:1">
      <c r="A377" t="s">
        <v>1133</v>
      </c>
    </row>
    <row r="378" spans="1:1">
      <c r="A378" t="s">
        <v>1134</v>
      </c>
    </row>
    <row r="379" spans="1:1">
      <c r="A379" t="s">
        <v>1135</v>
      </c>
    </row>
    <row r="380" spans="1:1">
      <c r="A380" t="s">
        <v>1136</v>
      </c>
    </row>
    <row r="381" spans="1:1">
      <c r="A381" t="s">
        <v>1137</v>
      </c>
    </row>
    <row r="382" spans="1:1">
      <c r="A382" t="s">
        <v>1138</v>
      </c>
    </row>
    <row r="383" spans="1:1">
      <c r="A383" t="s">
        <v>1139</v>
      </c>
    </row>
    <row r="384" spans="1:1">
      <c r="A384" t="s">
        <v>1140</v>
      </c>
    </row>
    <row r="385" spans="1:1">
      <c r="A385" t="s">
        <v>1141</v>
      </c>
    </row>
    <row r="386" spans="1:1">
      <c r="A386" t="s">
        <v>1142</v>
      </c>
    </row>
    <row r="387" spans="1:1">
      <c r="A387" t="s">
        <v>1143</v>
      </c>
    </row>
    <row r="388" spans="1:1">
      <c r="A388" t="s">
        <v>1144</v>
      </c>
    </row>
    <row r="389" spans="1:1">
      <c r="A389" t="s">
        <v>1145</v>
      </c>
    </row>
    <row r="390" spans="1:1">
      <c r="A390" t="s">
        <v>1146</v>
      </c>
    </row>
    <row r="391" spans="1:1">
      <c r="A391" t="s">
        <v>1147</v>
      </c>
    </row>
    <row r="392" spans="1:1">
      <c r="A392" t="s">
        <v>1148</v>
      </c>
    </row>
    <row r="393" spans="1:1">
      <c r="A393" t="s">
        <v>1149</v>
      </c>
    </row>
    <row r="394" spans="1:1">
      <c r="A394" t="s">
        <v>1150</v>
      </c>
    </row>
    <row r="395" spans="1:1">
      <c r="A395" t="s">
        <v>1151</v>
      </c>
    </row>
    <row r="396" spans="1:1">
      <c r="A396" t="s">
        <v>1152</v>
      </c>
    </row>
    <row r="397" spans="1:1">
      <c r="A397" t="s">
        <v>1153</v>
      </c>
    </row>
    <row r="398" spans="1:1">
      <c r="A398" t="s">
        <v>1154</v>
      </c>
    </row>
    <row r="399" spans="1:1">
      <c r="A399" t="s">
        <v>1155</v>
      </c>
    </row>
    <row r="400" spans="1:1">
      <c r="A400" t="s">
        <v>1156</v>
      </c>
    </row>
    <row r="401" spans="1:1">
      <c r="A401" t="s">
        <v>1157</v>
      </c>
    </row>
    <row r="402" spans="1:1">
      <c r="A402" t="s">
        <v>1158</v>
      </c>
    </row>
    <row r="403" spans="1:1">
      <c r="A403" t="s">
        <v>1159</v>
      </c>
    </row>
    <row r="404" spans="1:1">
      <c r="A404" t="s">
        <v>1160</v>
      </c>
    </row>
    <row r="405" spans="1:1">
      <c r="A405" t="s">
        <v>1161</v>
      </c>
    </row>
    <row r="406" spans="1:1">
      <c r="A406" t="s">
        <v>1162</v>
      </c>
    </row>
    <row r="407" spans="1:1">
      <c r="A407" t="s">
        <v>1163</v>
      </c>
    </row>
    <row r="408" spans="1:1">
      <c r="A408" t="s">
        <v>1164</v>
      </c>
    </row>
    <row r="409" spans="1:1">
      <c r="A409" t="s">
        <v>1165</v>
      </c>
    </row>
    <row r="410" spans="1:1">
      <c r="A410" t="s">
        <v>1166</v>
      </c>
    </row>
    <row r="411" spans="1:1">
      <c r="A411" t="s">
        <v>1167</v>
      </c>
    </row>
    <row r="412" spans="1:1">
      <c r="A412" t="s">
        <v>1168</v>
      </c>
    </row>
    <row r="413" spans="1:1">
      <c r="A413" t="s">
        <v>1169</v>
      </c>
    </row>
    <row r="414" spans="1:1">
      <c r="A414" t="s">
        <v>1170</v>
      </c>
    </row>
    <row r="415" spans="1:1">
      <c r="A415" t="s">
        <v>1171</v>
      </c>
    </row>
    <row r="416" spans="1:1">
      <c r="A416" t="s">
        <v>1172</v>
      </c>
    </row>
    <row r="417" spans="1:1">
      <c r="A417" t="s">
        <v>1173</v>
      </c>
    </row>
    <row r="418" spans="1:1">
      <c r="A418" t="s">
        <v>1174</v>
      </c>
    </row>
    <row r="419" spans="1:1">
      <c r="A419" t="s">
        <v>1175</v>
      </c>
    </row>
    <row r="420" spans="1:1">
      <c r="A420" t="s">
        <v>1176</v>
      </c>
    </row>
    <row r="421" spans="1:1">
      <c r="A421" t="s">
        <v>1177</v>
      </c>
    </row>
    <row r="422" spans="1:1">
      <c r="A422" t="s">
        <v>1178</v>
      </c>
    </row>
    <row r="423" spans="1:1">
      <c r="A423" t="s">
        <v>1179</v>
      </c>
    </row>
    <row r="424" spans="1:1">
      <c r="A424" t="s">
        <v>1180</v>
      </c>
    </row>
    <row r="425" spans="1:1">
      <c r="A425" t="s">
        <v>1205</v>
      </c>
    </row>
    <row r="426" spans="1:1">
      <c r="A426" t="s">
        <v>1206</v>
      </c>
    </row>
    <row r="427" spans="1:1">
      <c r="A427" t="s">
        <v>1207</v>
      </c>
    </row>
    <row r="428" spans="1:1">
      <c r="A428" t="s">
        <v>1208</v>
      </c>
    </row>
    <row r="429" spans="1:1">
      <c r="A429" t="s">
        <v>1209</v>
      </c>
    </row>
    <row r="430" spans="1:1">
      <c r="A430" t="s">
        <v>1210</v>
      </c>
    </row>
    <row r="431" spans="1:1">
      <c r="A431" t="s">
        <v>1211</v>
      </c>
    </row>
    <row r="432" spans="1:1">
      <c r="A432" t="s">
        <v>1212</v>
      </c>
    </row>
    <row r="433" spans="1:1">
      <c r="A433" t="s">
        <v>1213</v>
      </c>
    </row>
    <row r="434" spans="1:1">
      <c r="A434" t="s">
        <v>1214</v>
      </c>
    </row>
    <row r="435" spans="1:1">
      <c r="A435" t="s">
        <v>1215</v>
      </c>
    </row>
    <row r="436" spans="1:1">
      <c r="A436" t="s">
        <v>0</v>
      </c>
    </row>
    <row r="437" spans="1:1">
      <c r="A437" t="s">
        <v>1</v>
      </c>
    </row>
    <row r="438" spans="1:1">
      <c r="A438" t="s">
        <v>2</v>
      </c>
    </row>
    <row r="439" spans="1:1">
      <c r="A439" t="s">
        <v>3</v>
      </c>
    </row>
    <row r="440" spans="1:1">
      <c r="A440" t="s">
        <v>4</v>
      </c>
    </row>
    <row r="441" spans="1:1">
      <c r="A441" t="s">
        <v>5</v>
      </c>
    </row>
    <row r="442" spans="1:1">
      <c r="A442" t="s">
        <v>6</v>
      </c>
    </row>
    <row r="443" spans="1:1">
      <c r="A443" t="s">
        <v>7</v>
      </c>
    </row>
    <row r="444" spans="1:1">
      <c r="A444" t="s">
        <v>8</v>
      </c>
    </row>
    <row r="445" spans="1:1">
      <c r="A445" t="s">
        <v>9</v>
      </c>
    </row>
    <row r="446" spans="1:1">
      <c r="A446" t="s">
        <v>10</v>
      </c>
    </row>
    <row r="447" spans="1:1">
      <c r="A447" t="s">
        <v>11</v>
      </c>
    </row>
    <row r="448" spans="1:1">
      <c r="A448" t="s">
        <v>12</v>
      </c>
    </row>
    <row r="449" spans="1:1">
      <c r="A449" t="s">
        <v>13</v>
      </c>
    </row>
    <row r="450" spans="1:1">
      <c r="A450" t="s">
        <v>14</v>
      </c>
    </row>
    <row r="451" spans="1:1">
      <c r="A451" t="s">
        <v>15</v>
      </c>
    </row>
    <row r="452" spans="1:1">
      <c r="A452" t="s">
        <v>16</v>
      </c>
    </row>
    <row r="453" spans="1:1">
      <c r="A453" t="s">
        <v>17</v>
      </c>
    </row>
    <row r="454" spans="1:1">
      <c r="A454" t="s">
        <v>18</v>
      </c>
    </row>
    <row r="455" spans="1:1">
      <c r="A455" t="s">
        <v>19</v>
      </c>
    </row>
    <row r="456" spans="1:1">
      <c r="A456" t="s">
        <v>20</v>
      </c>
    </row>
    <row r="457" spans="1:1">
      <c r="A457" t="s">
        <v>21</v>
      </c>
    </row>
    <row r="458" spans="1:1">
      <c r="A458" t="s">
        <v>22</v>
      </c>
    </row>
    <row r="462" spans="1:1">
      <c r="A462" t="s">
        <v>23</v>
      </c>
    </row>
    <row r="463" spans="1:1">
      <c r="A463" t="s">
        <v>24</v>
      </c>
    </row>
    <row r="466" spans="1:1">
      <c r="A466" t="s">
        <v>25</v>
      </c>
    </row>
    <row r="467" spans="1:1">
      <c r="A467" t="s">
        <v>26</v>
      </c>
    </row>
    <row r="468" spans="1:1">
      <c r="A468" t="s">
        <v>27</v>
      </c>
    </row>
    <row r="469" spans="1:1">
      <c r="A469" t="s">
        <v>28</v>
      </c>
    </row>
    <row r="470" spans="1:1">
      <c r="A470" t="s">
        <v>29</v>
      </c>
    </row>
    <row r="471" spans="1:1">
      <c r="A471" t="s">
        <v>30</v>
      </c>
    </row>
    <row r="472" spans="1:1">
      <c r="A472" t="s">
        <v>31</v>
      </c>
    </row>
    <row r="473" spans="1:1">
      <c r="A473" t="s">
        <v>32</v>
      </c>
    </row>
    <row r="474" spans="1:1">
      <c r="A474" t="s">
        <v>33</v>
      </c>
    </row>
    <row r="475" spans="1:1">
      <c r="A475" t="s">
        <v>34</v>
      </c>
    </row>
    <row r="476" spans="1:1">
      <c r="A476" t="s">
        <v>35</v>
      </c>
    </row>
    <row r="477" spans="1:1">
      <c r="A477" t="s">
        <v>36</v>
      </c>
    </row>
    <row r="478" spans="1:1">
      <c r="A478" t="s">
        <v>37</v>
      </c>
    </row>
    <row r="479" spans="1:1">
      <c r="A479" t="s">
        <v>38</v>
      </c>
    </row>
    <row r="480" spans="1:1">
      <c r="A480" t="s">
        <v>39</v>
      </c>
    </row>
    <row r="481" spans="1:1">
      <c r="A481" t="s">
        <v>40</v>
      </c>
    </row>
    <row r="482" spans="1:1">
      <c r="A482" t="s">
        <v>41</v>
      </c>
    </row>
    <row r="483" spans="1:1">
      <c r="A483" t="s">
        <v>42</v>
      </c>
    </row>
    <row r="484" spans="1:1">
      <c r="A484" t="s">
        <v>43</v>
      </c>
    </row>
    <row r="485" spans="1:1">
      <c r="A485" t="s">
        <v>44</v>
      </c>
    </row>
    <row r="486" spans="1:1">
      <c r="A486" t="s">
        <v>45</v>
      </c>
    </row>
    <row r="487" spans="1:1">
      <c r="A487" t="s">
        <v>46</v>
      </c>
    </row>
    <row r="488" spans="1:1">
      <c r="A488" t="s">
        <v>47</v>
      </c>
    </row>
    <row r="489" spans="1:1">
      <c r="A489" t="s">
        <v>48</v>
      </c>
    </row>
    <row r="490" spans="1:1">
      <c r="A490" t="s">
        <v>49</v>
      </c>
    </row>
    <row r="491" spans="1:1">
      <c r="A491" t="s">
        <v>50</v>
      </c>
    </row>
    <row r="492" spans="1:1">
      <c r="A492" t="s">
        <v>51</v>
      </c>
    </row>
    <row r="493" spans="1:1">
      <c r="A493" t="s">
        <v>52</v>
      </c>
    </row>
    <row r="494" spans="1:1">
      <c r="A494" t="s">
        <v>53</v>
      </c>
    </row>
    <row r="495" spans="1:1">
      <c r="A495" t="s">
        <v>54</v>
      </c>
    </row>
    <row r="496" spans="1:1">
      <c r="A496" t="s">
        <v>55</v>
      </c>
    </row>
    <row r="497" spans="1:1">
      <c r="A497" t="s">
        <v>56</v>
      </c>
    </row>
    <row r="498" spans="1:1">
      <c r="A498" t="s">
        <v>57</v>
      </c>
    </row>
    <row r="499" spans="1:1">
      <c r="A499" t="s">
        <v>58</v>
      </c>
    </row>
    <row r="500" spans="1:1">
      <c r="A500" t="s">
        <v>59</v>
      </c>
    </row>
    <row r="501" spans="1:1">
      <c r="A501" t="s">
        <v>60</v>
      </c>
    </row>
    <row r="502" spans="1:1">
      <c r="A502" t="s">
        <v>61</v>
      </c>
    </row>
    <row r="503" spans="1:1">
      <c r="A503" t="s">
        <v>62</v>
      </c>
    </row>
    <row r="504" spans="1:1">
      <c r="A504" t="s">
        <v>63</v>
      </c>
    </row>
    <row r="505" spans="1:1">
      <c r="A505" t="s">
        <v>64</v>
      </c>
    </row>
    <row r="506" spans="1:1">
      <c r="A506" t="s">
        <v>65</v>
      </c>
    </row>
    <row r="507" spans="1:1">
      <c r="A507" t="s">
        <v>66</v>
      </c>
    </row>
    <row r="508" spans="1:1">
      <c r="A508" t="s">
        <v>67</v>
      </c>
    </row>
    <row r="509" spans="1:1">
      <c r="A509" t="s">
        <v>68</v>
      </c>
    </row>
    <row r="510" spans="1:1">
      <c r="A510" t="s">
        <v>69</v>
      </c>
    </row>
    <row r="511" spans="1:1">
      <c r="A511" t="s">
        <v>70</v>
      </c>
    </row>
    <row r="512" spans="1:1">
      <c r="A512" t="s">
        <v>71</v>
      </c>
    </row>
    <row r="513" spans="1:1">
      <c r="A513" t="s">
        <v>72</v>
      </c>
    </row>
    <row r="514" spans="1:1">
      <c r="A514" t="s">
        <v>73</v>
      </c>
    </row>
    <row r="515" spans="1:1">
      <c r="A515" t="s">
        <v>74</v>
      </c>
    </row>
    <row r="516" spans="1:1">
      <c r="A516" t="s">
        <v>75</v>
      </c>
    </row>
    <row r="517" spans="1:1">
      <c r="A517" t="s">
        <v>76</v>
      </c>
    </row>
    <row r="518" spans="1:1">
      <c r="A518" t="s">
        <v>77</v>
      </c>
    </row>
    <row r="519" spans="1:1">
      <c r="A519" t="s">
        <v>78</v>
      </c>
    </row>
    <row r="520" spans="1:1">
      <c r="A520" t="s">
        <v>79</v>
      </c>
    </row>
    <row r="521" spans="1:1">
      <c r="A521" t="s">
        <v>80</v>
      </c>
    </row>
    <row r="522" spans="1:1">
      <c r="A522" t="s">
        <v>81</v>
      </c>
    </row>
    <row r="523" spans="1:1">
      <c r="A523" t="s">
        <v>82</v>
      </c>
    </row>
    <row r="524" spans="1:1">
      <c r="A524" t="s">
        <v>83</v>
      </c>
    </row>
    <row r="525" spans="1:1">
      <c r="A525" t="s">
        <v>84</v>
      </c>
    </row>
    <row r="526" spans="1:1">
      <c r="A526" t="s">
        <v>85</v>
      </c>
    </row>
    <row r="527" spans="1:1">
      <c r="A527" t="s">
        <v>86</v>
      </c>
    </row>
    <row r="528" spans="1:1">
      <c r="A528" t="s">
        <v>87</v>
      </c>
    </row>
    <row r="529" spans="1:1">
      <c r="A529" t="s">
        <v>88</v>
      </c>
    </row>
    <row r="530" spans="1:1">
      <c r="A530" t="s">
        <v>89</v>
      </c>
    </row>
    <row r="531" spans="1:1">
      <c r="A531" t="s">
        <v>90</v>
      </c>
    </row>
    <row r="532" spans="1:1">
      <c r="A532" t="s">
        <v>91</v>
      </c>
    </row>
    <row r="533" spans="1:1">
      <c r="A533" t="s">
        <v>92</v>
      </c>
    </row>
    <row r="534" spans="1:1">
      <c r="A534" t="s">
        <v>93</v>
      </c>
    </row>
    <row r="535" spans="1:1">
      <c r="A535" t="s">
        <v>94</v>
      </c>
    </row>
    <row r="536" spans="1:1">
      <c r="A536" t="s">
        <v>95</v>
      </c>
    </row>
    <row r="537" spans="1:1">
      <c r="A537" t="s">
        <v>96</v>
      </c>
    </row>
    <row r="538" spans="1:1">
      <c r="A538" t="s">
        <v>97</v>
      </c>
    </row>
    <row r="539" spans="1:1">
      <c r="A539" t="s">
        <v>98</v>
      </c>
    </row>
    <row r="540" spans="1:1">
      <c r="A540" t="s">
        <v>99</v>
      </c>
    </row>
    <row r="541" spans="1:1">
      <c r="A541" t="s">
        <v>100</v>
      </c>
    </row>
    <row r="542" spans="1:1">
      <c r="A542" t="s">
        <v>101</v>
      </c>
    </row>
    <row r="543" spans="1:1">
      <c r="A543" t="s">
        <v>102</v>
      </c>
    </row>
    <row r="544" spans="1:1">
      <c r="A544" t="s">
        <v>103</v>
      </c>
    </row>
    <row r="545" spans="1:1">
      <c r="A545" t="s">
        <v>104</v>
      </c>
    </row>
    <row r="546" spans="1:1">
      <c r="A546" t="s">
        <v>105</v>
      </c>
    </row>
    <row r="547" spans="1:1">
      <c r="A547" t="s">
        <v>106</v>
      </c>
    </row>
    <row r="548" spans="1:1">
      <c r="A548" t="s">
        <v>107</v>
      </c>
    </row>
    <row r="549" spans="1:1">
      <c r="A549" t="s">
        <v>108</v>
      </c>
    </row>
    <row r="550" spans="1:1">
      <c r="A550" t="s">
        <v>109</v>
      </c>
    </row>
    <row r="551" spans="1:1">
      <c r="A551" t="s">
        <v>110</v>
      </c>
    </row>
    <row r="552" spans="1:1">
      <c r="A552" t="s">
        <v>111</v>
      </c>
    </row>
    <row r="553" spans="1:1">
      <c r="A553" t="s">
        <v>112</v>
      </c>
    </row>
    <row r="554" spans="1:1">
      <c r="A554" t="s">
        <v>113</v>
      </c>
    </row>
    <row r="555" spans="1:1">
      <c r="A555" t="s">
        <v>114</v>
      </c>
    </row>
    <row r="556" spans="1:1">
      <c r="A556" t="s">
        <v>115</v>
      </c>
    </row>
    <row r="557" spans="1:1">
      <c r="A557" t="s">
        <v>116</v>
      </c>
    </row>
    <row r="558" spans="1:1">
      <c r="A558" t="s">
        <v>117</v>
      </c>
    </row>
    <row r="559" spans="1:1">
      <c r="A559" t="s">
        <v>118</v>
      </c>
    </row>
    <row r="560" spans="1:1">
      <c r="A560" t="s">
        <v>119</v>
      </c>
    </row>
    <row r="561" spans="1:1">
      <c r="A561" t="s">
        <v>120</v>
      </c>
    </row>
    <row r="562" spans="1:1">
      <c r="A562" t="s">
        <v>121</v>
      </c>
    </row>
    <row r="563" spans="1:1">
      <c r="A563" t="s">
        <v>122</v>
      </c>
    </row>
    <row r="564" spans="1:1">
      <c r="A564" t="s">
        <v>123</v>
      </c>
    </row>
    <row r="565" spans="1:1">
      <c r="A565" t="s">
        <v>124</v>
      </c>
    </row>
    <row r="566" spans="1:1">
      <c r="A566" t="s">
        <v>125</v>
      </c>
    </row>
    <row r="567" spans="1:1">
      <c r="A567" t="s">
        <v>126</v>
      </c>
    </row>
    <row r="568" spans="1:1">
      <c r="A568" t="s">
        <v>127</v>
      </c>
    </row>
    <row r="569" spans="1:1">
      <c r="A569" t="s">
        <v>128</v>
      </c>
    </row>
    <row r="570" spans="1:1">
      <c r="A570" t="s">
        <v>129</v>
      </c>
    </row>
    <row r="571" spans="1:1">
      <c r="A571" t="s">
        <v>130</v>
      </c>
    </row>
    <row r="572" spans="1:1">
      <c r="A572" t="s">
        <v>131</v>
      </c>
    </row>
    <row r="573" spans="1:1">
      <c r="A573" t="s">
        <v>132</v>
      </c>
    </row>
    <row r="574" spans="1:1">
      <c r="A574" t="s">
        <v>133</v>
      </c>
    </row>
    <row r="575" spans="1:1">
      <c r="A575" t="s">
        <v>134</v>
      </c>
    </row>
    <row r="576" spans="1:1">
      <c r="A576" t="s">
        <v>135</v>
      </c>
    </row>
    <row r="577" spans="1:1">
      <c r="A577" t="s">
        <v>136</v>
      </c>
    </row>
    <row r="578" spans="1:1">
      <c r="A578" t="s">
        <v>137</v>
      </c>
    </row>
    <row r="579" spans="1:1">
      <c r="A579" t="s">
        <v>138</v>
      </c>
    </row>
    <row r="580" spans="1:1">
      <c r="A580" t="s">
        <v>139</v>
      </c>
    </row>
    <row r="581" spans="1:1">
      <c r="A581" t="s">
        <v>140</v>
      </c>
    </row>
    <row r="582" spans="1:1">
      <c r="A582" t="s">
        <v>141</v>
      </c>
    </row>
    <row r="583" spans="1:1">
      <c r="A583" t="s">
        <v>142</v>
      </c>
    </row>
    <row r="584" spans="1:1">
      <c r="A584" t="s">
        <v>143</v>
      </c>
    </row>
    <row r="585" spans="1:1">
      <c r="A585" t="s">
        <v>144</v>
      </c>
    </row>
    <row r="586" spans="1:1">
      <c r="A586" t="s">
        <v>145</v>
      </c>
    </row>
    <row r="590" spans="1:1">
      <c r="A590" t="s">
        <v>146</v>
      </c>
    </row>
    <row r="591" spans="1:1">
      <c r="A591" t="s">
        <v>147</v>
      </c>
    </row>
    <row r="594" spans="1:1">
      <c r="A594" t="s">
        <v>148</v>
      </c>
    </row>
    <row r="595" spans="1:1">
      <c r="A595" t="s">
        <v>149</v>
      </c>
    </row>
    <row r="596" spans="1:1">
      <c r="A596" t="s">
        <v>150</v>
      </c>
    </row>
    <row r="597" spans="1:1">
      <c r="A597" t="s">
        <v>151</v>
      </c>
    </row>
    <row r="598" spans="1:1">
      <c r="A598" t="s">
        <v>152</v>
      </c>
    </row>
    <row r="599" spans="1:1">
      <c r="A599" t="s">
        <v>153</v>
      </c>
    </row>
    <row r="600" spans="1:1">
      <c r="A600" t="s">
        <v>154</v>
      </c>
    </row>
    <row r="601" spans="1:1">
      <c r="A601" t="s">
        <v>155</v>
      </c>
    </row>
    <row r="602" spans="1:1">
      <c r="A602" t="s">
        <v>156</v>
      </c>
    </row>
    <row r="603" spans="1:1">
      <c r="A603" t="s">
        <v>157</v>
      </c>
    </row>
    <row r="604" spans="1:1">
      <c r="A604" t="s">
        <v>158</v>
      </c>
    </row>
    <row r="605" spans="1:1">
      <c r="A605" t="s">
        <v>159</v>
      </c>
    </row>
    <row r="606" spans="1:1">
      <c r="A606" t="s">
        <v>160</v>
      </c>
    </row>
    <row r="607" spans="1:1">
      <c r="A607" t="s">
        <v>161</v>
      </c>
    </row>
    <row r="608" spans="1:1">
      <c r="A608" t="s">
        <v>162</v>
      </c>
    </row>
    <row r="609" spans="1:1">
      <c r="A609" t="s">
        <v>163</v>
      </c>
    </row>
    <row r="610" spans="1:1">
      <c r="A610" t="s">
        <v>164</v>
      </c>
    </row>
    <row r="611" spans="1:1">
      <c r="A611" t="s">
        <v>165</v>
      </c>
    </row>
    <row r="612" spans="1:1">
      <c r="A612" t="s">
        <v>166</v>
      </c>
    </row>
    <row r="613" spans="1:1">
      <c r="A613" t="s">
        <v>167</v>
      </c>
    </row>
    <row r="614" spans="1:1">
      <c r="A614" t="s">
        <v>168</v>
      </c>
    </row>
    <row r="615" spans="1:1">
      <c r="A615" t="s">
        <v>169</v>
      </c>
    </row>
    <row r="616" spans="1:1">
      <c r="A616" t="s">
        <v>170</v>
      </c>
    </row>
    <row r="617" spans="1:1">
      <c r="A617" t="s">
        <v>171</v>
      </c>
    </row>
    <row r="618" spans="1:1">
      <c r="A618" t="s">
        <v>172</v>
      </c>
    </row>
    <row r="619" spans="1:1">
      <c r="A619" t="s">
        <v>173</v>
      </c>
    </row>
    <row r="620" spans="1:1">
      <c r="A620" t="s">
        <v>174</v>
      </c>
    </row>
    <row r="621" spans="1:1">
      <c r="A621" t="s">
        <v>175</v>
      </c>
    </row>
    <row r="622" spans="1:1">
      <c r="A622" t="s">
        <v>176</v>
      </c>
    </row>
    <row r="623" spans="1:1">
      <c r="A623" t="s">
        <v>177</v>
      </c>
    </row>
    <row r="624" spans="1:1">
      <c r="A624" t="s">
        <v>178</v>
      </c>
    </row>
    <row r="625" spans="1:1">
      <c r="A625" t="s">
        <v>179</v>
      </c>
    </row>
    <row r="626" spans="1:1">
      <c r="A626" t="s">
        <v>180</v>
      </c>
    </row>
    <row r="627" spans="1:1">
      <c r="A627" t="s">
        <v>181</v>
      </c>
    </row>
    <row r="628" spans="1:1">
      <c r="A628" t="s">
        <v>182</v>
      </c>
    </row>
    <row r="629" spans="1:1">
      <c r="A629" t="s">
        <v>183</v>
      </c>
    </row>
    <row r="630" spans="1:1">
      <c r="A630" t="s">
        <v>184</v>
      </c>
    </row>
    <row r="631" spans="1:1">
      <c r="A631" t="s">
        <v>185</v>
      </c>
    </row>
    <row r="632" spans="1:1">
      <c r="A632" t="s">
        <v>186</v>
      </c>
    </row>
    <row r="633" spans="1:1">
      <c r="A633" t="s">
        <v>187</v>
      </c>
    </row>
    <row r="634" spans="1:1">
      <c r="A634" t="s">
        <v>188</v>
      </c>
    </row>
    <row r="635" spans="1:1">
      <c r="A635" t="s">
        <v>189</v>
      </c>
    </row>
    <row r="636" spans="1:1">
      <c r="A636" t="s">
        <v>190</v>
      </c>
    </row>
    <row r="637" spans="1:1">
      <c r="A637" t="s">
        <v>191</v>
      </c>
    </row>
    <row r="638" spans="1:1">
      <c r="A638" t="s">
        <v>192</v>
      </c>
    </row>
    <row r="639" spans="1:1">
      <c r="A639" t="s">
        <v>193</v>
      </c>
    </row>
    <row r="640" spans="1:1">
      <c r="A640" t="s">
        <v>194</v>
      </c>
    </row>
    <row r="641" spans="1:1">
      <c r="A641" t="s">
        <v>195</v>
      </c>
    </row>
    <row r="642" spans="1:1">
      <c r="A642" t="s">
        <v>196</v>
      </c>
    </row>
    <row r="643" spans="1:1">
      <c r="A643" t="s">
        <v>197</v>
      </c>
    </row>
    <row r="644" spans="1:1">
      <c r="A644" t="s">
        <v>198</v>
      </c>
    </row>
    <row r="645" spans="1:1">
      <c r="A645" t="s">
        <v>199</v>
      </c>
    </row>
    <row r="646" spans="1:1">
      <c r="A646" t="s">
        <v>200</v>
      </c>
    </row>
    <row r="647" spans="1:1">
      <c r="A647" t="s">
        <v>201</v>
      </c>
    </row>
    <row r="648" spans="1:1">
      <c r="A648" t="s">
        <v>202</v>
      </c>
    </row>
    <row r="649" spans="1:1">
      <c r="A649" t="s">
        <v>203</v>
      </c>
    </row>
    <row r="650" spans="1:1">
      <c r="A650" t="s">
        <v>204</v>
      </c>
    </row>
    <row r="651" spans="1:1">
      <c r="A651" t="s">
        <v>205</v>
      </c>
    </row>
    <row r="652" spans="1:1">
      <c r="A652" t="s">
        <v>206</v>
      </c>
    </row>
    <row r="653" spans="1:1">
      <c r="A653" t="s">
        <v>207</v>
      </c>
    </row>
    <row r="654" spans="1:1">
      <c r="A654" t="s">
        <v>208</v>
      </c>
    </row>
    <row r="655" spans="1:1">
      <c r="A655" t="s">
        <v>209</v>
      </c>
    </row>
    <row r="656" spans="1:1">
      <c r="A656" t="s">
        <v>210</v>
      </c>
    </row>
    <row r="657" spans="1:1">
      <c r="A657" t="s">
        <v>211</v>
      </c>
    </row>
    <row r="658" spans="1:1">
      <c r="A658" t="s">
        <v>212</v>
      </c>
    </row>
    <row r="659" spans="1:1">
      <c r="A659" t="s">
        <v>213</v>
      </c>
    </row>
    <row r="660" spans="1:1">
      <c r="A660" t="s">
        <v>214</v>
      </c>
    </row>
    <row r="661" spans="1:1">
      <c r="A661" t="s">
        <v>215</v>
      </c>
    </row>
    <row r="662" spans="1:1">
      <c r="A662" t="s">
        <v>216</v>
      </c>
    </row>
    <row r="663" spans="1:1">
      <c r="A663" t="s">
        <v>217</v>
      </c>
    </row>
    <row r="664" spans="1:1">
      <c r="A664" t="s">
        <v>218</v>
      </c>
    </row>
    <row r="665" spans="1:1">
      <c r="A665" t="s">
        <v>219</v>
      </c>
    </row>
    <row r="666" spans="1:1">
      <c r="A666" t="s">
        <v>220</v>
      </c>
    </row>
    <row r="667" spans="1:1">
      <c r="A667" t="s">
        <v>221</v>
      </c>
    </row>
    <row r="668" spans="1:1">
      <c r="A668" t="s">
        <v>222</v>
      </c>
    </row>
    <row r="669" spans="1:1">
      <c r="A669" t="s">
        <v>223</v>
      </c>
    </row>
    <row r="670" spans="1:1">
      <c r="A670" t="s">
        <v>224</v>
      </c>
    </row>
    <row r="671" spans="1:1">
      <c r="A671" t="s">
        <v>225</v>
      </c>
    </row>
    <row r="672" spans="1:1">
      <c r="A672" t="s">
        <v>226</v>
      </c>
    </row>
    <row r="673" spans="1:1">
      <c r="A673" t="s">
        <v>227</v>
      </c>
    </row>
    <row r="674" spans="1:1">
      <c r="A674" t="s">
        <v>228</v>
      </c>
    </row>
    <row r="675" spans="1:1">
      <c r="A675" t="s">
        <v>229</v>
      </c>
    </row>
    <row r="676" spans="1:1">
      <c r="A676" t="s">
        <v>230</v>
      </c>
    </row>
    <row r="677" spans="1:1">
      <c r="A677" t="s">
        <v>231</v>
      </c>
    </row>
    <row r="678" spans="1:1">
      <c r="A678" t="s">
        <v>232</v>
      </c>
    </row>
    <row r="679" spans="1:1">
      <c r="A679" t="s">
        <v>233</v>
      </c>
    </row>
    <row r="680" spans="1:1">
      <c r="A680" t="s">
        <v>234</v>
      </c>
    </row>
    <row r="681" spans="1:1">
      <c r="A681" t="s">
        <v>235</v>
      </c>
    </row>
    <row r="682" spans="1:1">
      <c r="A682" t="s">
        <v>236</v>
      </c>
    </row>
    <row r="683" spans="1:1">
      <c r="A683" t="s">
        <v>237</v>
      </c>
    </row>
    <row r="684" spans="1:1">
      <c r="A684" t="s">
        <v>238</v>
      </c>
    </row>
    <row r="685" spans="1:1">
      <c r="A685" t="s">
        <v>239</v>
      </c>
    </row>
    <row r="686" spans="1:1">
      <c r="A686" t="s">
        <v>240</v>
      </c>
    </row>
    <row r="687" spans="1:1">
      <c r="A687" t="s">
        <v>241</v>
      </c>
    </row>
    <row r="688" spans="1:1">
      <c r="A688" t="s">
        <v>242</v>
      </c>
    </row>
    <row r="689" spans="1:1">
      <c r="A689" t="s">
        <v>243</v>
      </c>
    </row>
    <row r="690" spans="1:1">
      <c r="A690" t="s">
        <v>244</v>
      </c>
    </row>
    <row r="691" spans="1:1">
      <c r="A691" t="s">
        <v>245</v>
      </c>
    </row>
    <row r="692" spans="1:1">
      <c r="A692" t="s">
        <v>246</v>
      </c>
    </row>
    <row r="693" spans="1:1">
      <c r="A693" t="s">
        <v>247</v>
      </c>
    </row>
    <row r="694" spans="1:1">
      <c r="A694" t="s">
        <v>248</v>
      </c>
    </row>
    <row r="695" spans="1:1">
      <c r="A695" t="s">
        <v>249</v>
      </c>
    </row>
    <row r="696" spans="1:1">
      <c r="A696" t="s">
        <v>250</v>
      </c>
    </row>
    <row r="697" spans="1:1">
      <c r="A697" t="s">
        <v>251</v>
      </c>
    </row>
    <row r="698" spans="1:1">
      <c r="A698" t="s">
        <v>252</v>
      </c>
    </row>
    <row r="699" spans="1:1">
      <c r="A699" t="s">
        <v>253</v>
      </c>
    </row>
    <row r="700" spans="1:1">
      <c r="A700" t="s">
        <v>254</v>
      </c>
    </row>
    <row r="701" spans="1:1">
      <c r="A701" t="s">
        <v>255</v>
      </c>
    </row>
    <row r="702" spans="1:1">
      <c r="A702" t="s">
        <v>256</v>
      </c>
    </row>
    <row r="703" spans="1:1">
      <c r="A703" t="s">
        <v>257</v>
      </c>
    </row>
    <row r="704" spans="1:1">
      <c r="A704" t="s">
        <v>258</v>
      </c>
    </row>
    <row r="705" spans="1:1">
      <c r="A705" t="s">
        <v>259</v>
      </c>
    </row>
    <row r="706" spans="1:1">
      <c r="A706" t="s">
        <v>260</v>
      </c>
    </row>
    <row r="707" spans="1:1">
      <c r="A707" t="s">
        <v>261</v>
      </c>
    </row>
    <row r="708" spans="1:1">
      <c r="A708" t="s">
        <v>262</v>
      </c>
    </row>
    <row r="709" spans="1:1">
      <c r="A709" t="s">
        <v>263</v>
      </c>
    </row>
    <row r="710" spans="1:1">
      <c r="A710" t="s">
        <v>264</v>
      </c>
    </row>
    <row r="711" spans="1:1">
      <c r="A711" t="s">
        <v>265</v>
      </c>
    </row>
    <row r="712" spans="1:1">
      <c r="A712" t="s">
        <v>266</v>
      </c>
    </row>
    <row r="713" spans="1:1">
      <c r="A713" t="s">
        <v>267</v>
      </c>
    </row>
    <row r="714" spans="1:1">
      <c r="A714" t="s">
        <v>268</v>
      </c>
    </row>
  </sheetData>
  <phoneticPr fontId="2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8"/>
  <sheetViews>
    <sheetView topLeftCell="A157" workbookViewId="0">
      <selection activeCell="G2" sqref="G2"/>
    </sheetView>
  </sheetViews>
  <sheetFormatPr defaultRowHeight="12.75"/>
  <sheetData>
    <row r="1" spans="1:11" ht="15">
      <c r="A1" s="16"/>
      <c r="B1" s="17">
        <v>1</v>
      </c>
      <c r="C1" s="18">
        <v>2</v>
      </c>
      <c r="D1" s="18">
        <v>3</v>
      </c>
      <c r="E1" s="16"/>
      <c r="F1" s="16"/>
      <c r="G1" s="16"/>
      <c r="H1" s="16"/>
      <c r="I1" s="16"/>
      <c r="J1" s="16"/>
      <c r="K1" s="16"/>
    </row>
    <row r="2" spans="1:11">
      <c r="A2" s="19"/>
      <c r="B2" s="20" t="s">
        <v>541</v>
      </c>
      <c r="C2" s="21" t="s">
        <v>542</v>
      </c>
      <c r="D2" s="19" t="s">
        <v>543</v>
      </c>
      <c r="E2" s="19"/>
      <c r="F2" s="19"/>
      <c r="G2" s="19"/>
      <c r="H2" s="19"/>
      <c r="I2" s="19"/>
      <c r="J2" s="19"/>
      <c r="K2" s="19"/>
    </row>
    <row r="3" spans="1:11">
      <c r="A3" s="16" t="s">
        <v>544</v>
      </c>
      <c r="B3" s="16" t="s">
        <v>545</v>
      </c>
      <c r="C3" s="16" t="s">
        <v>546</v>
      </c>
      <c r="D3" s="16" t="s">
        <v>547</v>
      </c>
      <c r="E3" s="16"/>
      <c r="F3" s="16"/>
      <c r="G3" s="16"/>
      <c r="H3" s="16"/>
      <c r="I3" s="16"/>
      <c r="J3" s="16"/>
      <c r="K3" s="16"/>
    </row>
    <row r="4" spans="1:11" ht="15">
      <c r="A4" s="22" t="s">
        <v>548</v>
      </c>
      <c r="B4" s="23">
        <v>-0.36514648399999999</v>
      </c>
      <c r="C4" s="23"/>
      <c r="D4" s="24"/>
      <c r="E4" s="16"/>
      <c r="F4" s="16"/>
      <c r="G4" s="16"/>
      <c r="H4" s="16"/>
      <c r="I4" s="16"/>
      <c r="J4" s="16"/>
      <c r="K4" s="16"/>
    </row>
    <row r="5" spans="1:11" ht="15">
      <c r="A5" s="22" t="s">
        <v>549</v>
      </c>
      <c r="B5" s="23">
        <v>-0.14244727500000001</v>
      </c>
      <c r="C5" s="23"/>
      <c r="D5" s="24"/>
      <c r="E5" s="16"/>
      <c r="F5" s="16"/>
      <c r="G5" s="16"/>
      <c r="H5" s="16"/>
      <c r="I5" s="25">
        <v>1</v>
      </c>
      <c r="J5" s="26" t="s">
        <v>550</v>
      </c>
      <c r="K5" s="16"/>
    </row>
    <row r="6" spans="1:11" ht="15">
      <c r="A6" s="22" t="s">
        <v>551</v>
      </c>
      <c r="B6" s="23">
        <v>9.8117293999999994E-2</v>
      </c>
      <c r="C6" s="23"/>
      <c r="D6" s="24"/>
      <c r="E6" s="16"/>
      <c r="F6" s="16"/>
      <c r="G6" s="16"/>
      <c r="H6" s="16"/>
      <c r="I6" s="16"/>
      <c r="J6" s="26" t="s">
        <v>552</v>
      </c>
      <c r="K6" s="16"/>
    </row>
    <row r="7" spans="1:11" ht="15">
      <c r="A7" s="22" t="s">
        <v>553</v>
      </c>
      <c r="B7" s="23">
        <v>9.6892084000000003E-2</v>
      </c>
      <c r="C7" s="23"/>
      <c r="D7" s="24"/>
      <c r="E7" s="16"/>
      <c r="F7" s="16"/>
      <c r="G7" s="16"/>
      <c r="H7" s="16"/>
      <c r="I7" s="25">
        <v>2</v>
      </c>
      <c r="J7" s="27" t="s">
        <v>554</v>
      </c>
      <c r="K7" s="16"/>
    </row>
    <row r="8" spans="1:11" ht="15">
      <c r="A8" s="22" t="s">
        <v>555</v>
      </c>
      <c r="B8" s="23">
        <v>-0.62235938300000004</v>
      </c>
      <c r="C8" s="23"/>
      <c r="D8" s="24"/>
      <c r="E8" s="16"/>
      <c r="F8" s="16"/>
      <c r="G8" s="16"/>
      <c r="H8" s="16"/>
      <c r="I8" s="16"/>
      <c r="J8" s="27" t="s">
        <v>556</v>
      </c>
      <c r="K8" s="16"/>
    </row>
    <row r="9" spans="1:11" ht="15">
      <c r="A9" s="22" t="s">
        <v>557</v>
      </c>
      <c r="B9" s="23">
        <v>-1.6180505679999999</v>
      </c>
      <c r="C9" s="23"/>
      <c r="D9" s="24"/>
      <c r="E9" s="16"/>
      <c r="F9" s="16"/>
      <c r="G9" s="16"/>
      <c r="H9" s="16"/>
      <c r="I9" s="28">
        <v>3</v>
      </c>
      <c r="J9" s="29" t="s">
        <v>558</v>
      </c>
      <c r="K9" s="16"/>
    </row>
    <row r="10" spans="1:11" ht="15">
      <c r="A10" s="22" t="s">
        <v>559</v>
      </c>
      <c r="B10" s="23">
        <v>-0.71952025100000006</v>
      </c>
      <c r="C10" s="23"/>
      <c r="D10" s="24"/>
      <c r="E10" s="16"/>
      <c r="F10" s="16"/>
      <c r="G10" s="16"/>
      <c r="H10" s="16"/>
      <c r="I10" s="30"/>
      <c r="J10" s="29" t="s">
        <v>560</v>
      </c>
      <c r="K10" s="16"/>
    </row>
    <row r="11" spans="1:11" ht="15">
      <c r="A11" s="22" t="s">
        <v>561</v>
      </c>
      <c r="B11" s="23">
        <v>-0.17780370500000001</v>
      </c>
      <c r="C11" s="23"/>
      <c r="D11" s="24"/>
      <c r="E11" s="16"/>
      <c r="F11" s="16"/>
      <c r="G11" s="16"/>
      <c r="H11" s="16"/>
      <c r="I11" s="16"/>
      <c r="J11" s="16"/>
      <c r="K11" s="16"/>
    </row>
    <row r="12" spans="1:11" ht="15">
      <c r="A12" s="22" t="s">
        <v>562</v>
      </c>
      <c r="B12" s="23">
        <v>-3.5287780999999997E-2</v>
      </c>
      <c r="C12" s="23"/>
      <c r="D12" s="24"/>
      <c r="E12" s="16"/>
      <c r="F12" s="16"/>
      <c r="G12" s="16"/>
      <c r="H12" s="16"/>
      <c r="I12" s="40"/>
      <c r="J12" s="16" t="s">
        <v>760</v>
      </c>
      <c r="K12" s="16"/>
    </row>
    <row r="13" spans="1:11" ht="15">
      <c r="A13" s="22" t="s">
        <v>563</v>
      </c>
      <c r="B13" s="23">
        <v>0.795109069</v>
      </c>
      <c r="C13" s="23"/>
      <c r="D13" s="24"/>
      <c r="E13" s="16"/>
      <c r="F13" s="16"/>
      <c r="G13" s="16"/>
      <c r="H13" s="16"/>
      <c r="I13" s="51"/>
      <c r="J13" s="16" t="s">
        <v>761</v>
      </c>
      <c r="K13" s="16"/>
    </row>
    <row r="14" spans="1:11" ht="15">
      <c r="A14" s="22" t="s">
        <v>564</v>
      </c>
      <c r="B14" s="23">
        <v>-0.15692684600000001</v>
      </c>
      <c r="C14" s="23"/>
      <c r="D14" s="24"/>
      <c r="E14" s="16"/>
      <c r="F14" s="16"/>
      <c r="G14" s="16"/>
      <c r="H14" s="16"/>
      <c r="I14" s="16"/>
      <c r="J14" s="16"/>
      <c r="K14" s="16"/>
    </row>
    <row r="15" spans="1:11" ht="15">
      <c r="A15" s="22" t="s">
        <v>565</v>
      </c>
      <c r="B15" s="23">
        <v>1.1152199169999999</v>
      </c>
      <c r="C15" s="23"/>
      <c r="D15" s="24"/>
      <c r="E15" s="16"/>
      <c r="F15" s="16"/>
      <c r="G15" s="16"/>
      <c r="H15" s="16"/>
      <c r="I15" s="16"/>
      <c r="J15" s="16"/>
      <c r="K15" s="16"/>
    </row>
    <row r="16" spans="1:11" ht="15">
      <c r="A16" s="22" t="s">
        <v>566</v>
      </c>
      <c r="B16" s="23">
        <v>0.73155305199999998</v>
      </c>
      <c r="C16" s="23">
        <v>1.1291407078</v>
      </c>
      <c r="D16" s="31">
        <v>-0.84924821720499999</v>
      </c>
      <c r="E16" s="16"/>
      <c r="F16" s="16"/>
      <c r="G16" s="16"/>
      <c r="H16" s="16"/>
      <c r="I16" s="16"/>
      <c r="J16" s="16"/>
      <c r="K16" s="16"/>
    </row>
    <row r="17" spans="1:11" ht="15">
      <c r="A17" s="22" t="s">
        <v>567</v>
      </c>
      <c r="B17" s="23">
        <v>0.41310660700000001</v>
      </c>
      <c r="C17" s="23">
        <v>0.85602578732000001</v>
      </c>
      <c r="D17" s="31"/>
      <c r="E17" s="16"/>
      <c r="H17" s="16"/>
      <c r="I17" s="16"/>
      <c r="J17" s="16"/>
      <c r="K17" s="16"/>
    </row>
    <row r="18" spans="1:11" ht="15">
      <c r="A18" s="22" t="s">
        <v>568</v>
      </c>
      <c r="B18" s="23">
        <v>-0.196913371</v>
      </c>
      <c r="C18" s="23">
        <v>0.39935806738000001</v>
      </c>
      <c r="D18" s="31">
        <v>-3.0426355136119998</v>
      </c>
      <c r="E18" s="16"/>
      <c r="H18" s="16"/>
      <c r="I18" s="16"/>
      <c r="J18" s="16"/>
      <c r="K18" s="16"/>
    </row>
    <row r="19" spans="1:11" ht="15">
      <c r="A19" s="22" t="s">
        <v>569</v>
      </c>
      <c r="B19" s="23">
        <v>-0.75373071000000003</v>
      </c>
      <c r="C19" s="23">
        <v>-0.12845304137999999</v>
      </c>
      <c r="D19" s="31">
        <v>-3.3005378863599999</v>
      </c>
      <c r="E19" s="16"/>
      <c r="F19" s="16"/>
      <c r="G19" s="16"/>
      <c r="H19" s="16"/>
      <c r="I19" s="16"/>
      <c r="J19" s="16"/>
      <c r="K19" s="16"/>
    </row>
    <row r="20" spans="1:11" ht="15">
      <c r="A20" s="22" t="s">
        <v>570</v>
      </c>
      <c r="B20" s="23">
        <v>-2.504271567</v>
      </c>
      <c r="C20" s="23">
        <v>-1.12265918725</v>
      </c>
      <c r="D20" s="31">
        <v>-4.7186499869049996</v>
      </c>
      <c r="E20" s="16"/>
      <c r="F20" s="16"/>
      <c r="G20" s="16"/>
      <c r="H20" s="16"/>
      <c r="I20" s="16"/>
      <c r="J20" s="16"/>
      <c r="K20" s="16"/>
    </row>
    <row r="21" spans="1:11" ht="15">
      <c r="A21" s="22" t="s">
        <v>571</v>
      </c>
      <c r="B21" s="23">
        <v>-4.1353149770000002</v>
      </c>
      <c r="C21" s="23">
        <v>-3.0275445866699999</v>
      </c>
      <c r="D21" s="31"/>
      <c r="E21" s="16"/>
      <c r="F21" s="16"/>
      <c r="G21" s="16"/>
      <c r="H21" s="16"/>
      <c r="I21" s="16"/>
      <c r="J21" s="16"/>
      <c r="K21" s="16"/>
    </row>
    <row r="22" spans="1:11" ht="15">
      <c r="A22" s="22" t="s">
        <v>572</v>
      </c>
      <c r="B22" s="23">
        <v>-4.7330162209999997</v>
      </c>
      <c r="C22" s="23">
        <v>-4.0800739871299996</v>
      </c>
      <c r="D22" s="31">
        <v>-5.5932152687999999</v>
      </c>
      <c r="E22" s="16"/>
      <c r="F22" s="16"/>
      <c r="G22" s="16"/>
      <c r="H22" s="16"/>
      <c r="I22" s="16"/>
      <c r="J22" s="16"/>
      <c r="K22" s="16"/>
    </row>
    <row r="23" spans="1:11" ht="15">
      <c r="A23" s="22" t="s">
        <v>573</v>
      </c>
      <c r="B23" s="23">
        <v>-5.799297943</v>
      </c>
      <c r="C23" s="23">
        <v>-4.6917706031600002</v>
      </c>
      <c r="D23" s="31">
        <v>-6.7802255932459996</v>
      </c>
      <c r="E23" s="16"/>
      <c r="F23" s="16"/>
      <c r="G23" s="16"/>
      <c r="H23" s="16"/>
      <c r="I23" s="16"/>
      <c r="J23" s="16"/>
      <c r="K23" s="16"/>
    </row>
    <row r="24" spans="1:11" ht="15">
      <c r="A24" s="22" t="s">
        <v>574</v>
      </c>
      <c r="B24" s="23">
        <v>-6.1392027020000004</v>
      </c>
      <c r="C24" s="23">
        <v>-6.2818245560800001</v>
      </c>
      <c r="D24" s="31">
        <v>-6.5624296941239999</v>
      </c>
      <c r="E24" s="16"/>
      <c r="F24" s="16"/>
      <c r="G24" s="16"/>
      <c r="H24" s="16"/>
      <c r="I24" s="16"/>
      <c r="J24" s="16"/>
      <c r="K24" s="16"/>
    </row>
    <row r="25" spans="1:11" ht="15">
      <c r="A25" s="22" t="s">
        <v>575</v>
      </c>
      <c r="B25" s="23">
        <v>-6.4163762489999998</v>
      </c>
      <c r="C25" s="23">
        <v>-6.0845951920700001</v>
      </c>
      <c r="D25" s="31"/>
      <c r="E25" s="16"/>
      <c r="F25" s="16"/>
      <c r="G25" s="16"/>
      <c r="H25" s="16"/>
      <c r="I25" s="16"/>
      <c r="J25" s="16"/>
      <c r="K25" s="16"/>
    </row>
    <row r="26" spans="1:11" ht="15">
      <c r="A26" s="22" t="s">
        <v>576</v>
      </c>
      <c r="B26" s="23">
        <v>-6.8340686420000001</v>
      </c>
      <c r="C26" s="23">
        <v>-6.5519694901900003</v>
      </c>
      <c r="D26" s="31"/>
      <c r="E26" s="16"/>
      <c r="F26" s="16"/>
      <c r="G26" s="16"/>
      <c r="H26" s="16"/>
      <c r="I26" s="16"/>
      <c r="J26" s="16"/>
      <c r="K26" s="16"/>
    </row>
    <row r="27" spans="1:11" ht="15">
      <c r="A27" s="22" t="s">
        <v>577</v>
      </c>
      <c r="B27" s="23">
        <v>-6.3102896890000002</v>
      </c>
      <c r="C27" s="23">
        <v>-6.71296252486</v>
      </c>
      <c r="D27" s="31">
        <v>-4.8447979137230002</v>
      </c>
      <c r="E27" s="16"/>
      <c r="F27" s="16"/>
      <c r="G27" s="16"/>
      <c r="H27" s="16"/>
      <c r="I27" s="16"/>
      <c r="J27" s="16"/>
      <c r="K27" s="16"/>
    </row>
    <row r="28" spans="1:11" ht="15">
      <c r="A28" s="22" t="s">
        <v>578</v>
      </c>
      <c r="B28" s="23">
        <v>-6.2687595380000003</v>
      </c>
      <c r="C28" s="23">
        <v>-6.6820866917100004</v>
      </c>
      <c r="D28" s="31">
        <v>-4.6522631263080001</v>
      </c>
      <c r="E28" s="16"/>
      <c r="F28" s="16"/>
      <c r="G28" s="16"/>
      <c r="H28" s="16"/>
      <c r="I28" s="16"/>
      <c r="J28" s="16"/>
      <c r="K28" s="16"/>
    </row>
    <row r="29" spans="1:11" ht="15">
      <c r="A29" s="22" t="s">
        <v>579</v>
      </c>
      <c r="B29" s="23">
        <v>-5.7732905470000002</v>
      </c>
      <c r="C29" s="23">
        <v>-6.4261985628099998</v>
      </c>
      <c r="D29" s="31"/>
      <c r="E29" s="16"/>
      <c r="F29" s="16"/>
      <c r="G29" s="16"/>
      <c r="H29" s="16"/>
      <c r="I29" s="16"/>
      <c r="J29" s="16"/>
      <c r="K29" s="16"/>
    </row>
    <row r="30" spans="1:11" ht="15">
      <c r="A30" s="22" t="s">
        <v>580</v>
      </c>
      <c r="B30" s="23">
        <v>-4.2014655149999998</v>
      </c>
      <c r="C30" s="23">
        <v>-4.6948361353000001</v>
      </c>
      <c r="D30" s="31">
        <v>-2.5716889220499999</v>
      </c>
      <c r="E30" s="16"/>
      <c r="F30" s="16"/>
      <c r="G30" s="16"/>
      <c r="H30" s="16"/>
      <c r="I30" s="16"/>
      <c r="J30" s="16"/>
      <c r="K30" s="16"/>
    </row>
    <row r="31" spans="1:11" ht="15">
      <c r="A31" s="22" t="s">
        <v>581</v>
      </c>
      <c r="B31" s="23">
        <v>-3.2128537349999999</v>
      </c>
      <c r="C31" s="23">
        <v>-4.1637510134699998</v>
      </c>
      <c r="D31" s="31">
        <v>-2.0426406739009999</v>
      </c>
      <c r="E31" s="16"/>
      <c r="F31" s="16"/>
      <c r="G31" s="16"/>
      <c r="H31" s="16"/>
      <c r="I31" s="16"/>
      <c r="J31" s="16"/>
      <c r="K31" s="16"/>
    </row>
    <row r="32" spans="1:11" ht="15">
      <c r="A32" s="22" t="s">
        <v>582</v>
      </c>
      <c r="B32" s="23">
        <v>-2.5674250399999998</v>
      </c>
      <c r="C32" s="23">
        <v>-3.1266521413000001</v>
      </c>
      <c r="D32" s="31">
        <v>-2.0506209373690001</v>
      </c>
      <c r="E32" s="16"/>
      <c r="F32" s="16"/>
      <c r="G32" s="16"/>
      <c r="H32" s="16"/>
      <c r="I32" s="16"/>
      <c r="J32" s="16"/>
      <c r="K32" s="16"/>
    </row>
    <row r="33" spans="1:11" ht="15">
      <c r="A33" s="22" t="s">
        <v>583</v>
      </c>
      <c r="B33" s="23">
        <v>-1.950346261</v>
      </c>
      <c r="C33" s="23">
        <v>-2.3859038425999999</v>
      </c>
      <c r="D33" s="31"/>
      <c r="E33" s="16"/>
      <c r="F33" s="16"/>
      <c r="G33" s="16"/>
      <c r="H33" s="16"/>
      <c r="I33" s="16"/>
      <c r="J33" s="16"/>
      <c r="K33" s="16"/>
    </row>
    <row r="34" spans="1:11" ht="15">
      <c r="A34" s="22" t="s">
        <v>584</v>
      </c>
      <c r="B34" s="23">
        <v>-2.7055218889999999</v>
      </c>
      <c r="C34" s="23">
        <v>-2.5357370971100002</v>
      </c>
      <c r="D34" s="31">
        <v>-4.4714140823330002</v>
      </c>
      <c r="E34" s="16"/>
      <c r="F34" s="16"/>
      <c r="G34" s="16"/>
      <c r="H34" s="16"/>
      <c r="I34" s="16"/>
      <c r="J34" s="16"/>
      <c r="K34" s="16"/>
    </row>
    <row r="35" spans="1:11" ht="15">
      <c r="A35" s="22" t="s">
        <v>585</v>
      </c>
      <c r="B35" s="23">
        <v>-2.8712586029999998</v>
      </c>
      <c r="C35" s="23">
        <v>-2.75303911497</v>
      </c>
      <c r="D35" s="31">
        <v>-4.1744581361000002</v>
      </c>
      <c r="E35" s="16"/>
      <c r="F35" s="16"/>
      <c r="G35" s="16"/>
      <c r="H35" s="16"/>
      <c r="I35" s="16"/>
      <c r="J35" s="16"/>
      <c r="K35" s="16"/>
    </row>
    <row r="36" spans="1:11" ht="15">
      <c r="A36" s="22" t="s">
        <v>586</v>
      </c>
      <c r="B36" s="23">
        <v>-4.098381281</v>
      </c>
      <c r="C36" s="23">
        <v>-2.3330794000999999</v>
      </c>
      <c r="D36" s="31">
        <v>-6.1486103087829997</v>
      </c>
      <c r="E36" s="16"/>
      <c r="F36" s="16"/>
      <c r="G36" s="16"/>
      <c r="H36" s="16"/>
      <c r="I36" s="16"/>
      <c r="J36" s="16"/>
      <c r="K36" s="16"/>
    </row>
    <row r="37" spans="1:11" ht="15">
      <c r="A37" s="22" t="s">
        <v>587</v>
      </c>
      <c r="B37" s="23">
        <v>-5.8578592470000004</v>
      </c>
      <c r="C37" s="23">
        <v>-4.7811413143500001</v>
      </c>
      <c r="D37" s="31">
        <v>-6.8809743913570003</v>
      </c>
      <c r="E37" s="16"/>
      <c r="F37" s="16"/>
      <c r="G37" s="16"/>
      <c r="H37" s="16"/>
      <c r="I37" s="16"/>
      <c r="J37" s="16"/>
      <c r="K37" s="16"/>
    </row>
    <row r="38" spans="1:11" ht="15">
      <c r="A38" s="22" t="s">
        <v>588</v>
      </c>
      <c r="B38" s="23">
        <v>-7.3207706789999998</v>
      </c>
      <c r="C38" s="23">
        <v>-6.24358778678</v>
      </c>
      <c r="D38" s="31">
        <v>-11.221942825856999</v>
      </c>
      <c r="E38" s="16"/>
      <c r="F38" s="16"/>
      <c r="G38" s="16"/>
      <c r="H38" s="16"/>
      <c r="I38" s="16"/>
      <c r="J38" s="16"/>
      <c r="K38" s="16"/>
    </row>
    <row r="39" spans="1:11" ht="15">
      <c r="A39" s="22" t="s">
        <v>589</v>
      </c>
      <c r="B39" s="23">
        <v>-10.46426157</v>
      </c>
      <c r="C39" s="23">
        <v>-8.0609305826599993</v>
      </c>
      <c r="D39" s="31">
        <v>-14.149773851706</v>
      </c>
      <c r="E39" s="16"/>
      <c r="F39" s="16"/>
      <c r="G39" s="16"/>
      <c r="H39" s="16"/>
      <c r="I39" s="16"/>
      <c r="J39" s="16"/>
      <c r="K39" s="16"/>
    </row>
    <row r="40" spans="1:11" ht="15">
      <c r="A40" s="22" t="s">
        <v>590</v>
      </c>
      <c r="B40" s="23">
        <v>-14.93935319</v>
      </c>
      <c r="C40" s="23">
        <v>-11.1833323611</v>
      </c>
      <c r="D40" s="31">
        <v>-15.967639571256999</v>
      </c>
      <c r="E40" s="16"/>
      <c r="F40" s="16"/>
      <c r="G40" s="16"/>
      <c r="H40" s="16"/>
      <c r="I40" s="16"/>
      <c r="J40" s="16"/>
      <c r="K40" s="16"/>
    </row>
    <row r="41" spans="1:11" ht="15">
      <c r="A41" s="22" t="s">
        <v>591</v>
      </c>
      <c r="B41" s="23">
        <v>-16.150403910000001</v>
      </c>
      <c r="C41" s="23">
        <v>-14.862626842699999</v>
      </c>
      <c r="D41" s="31">
        <v>-15.206386569347</v>
      </c>
      <c r="E41" s="16"/>
      <c r="F41" s="16"/>
      <c r="G41" s="16"/>
      <c r="H41" s="16"/>
      <c r="I41" s="16"/>
      <c r="J41" s="16"/>
      <c r="K41" s="16"/>
    </row>
    <row r="42" spans="1:11" ht="15">
      <c r="A42" s="22" t="s">
        <v>592</v>
      </c>
      <c r="B42" s="23">
        <v>-15.50300839</v>
      </c>
      <c r="C42" s="23">
        <v>-16.214535250170002</v>
      </c>
      <c r="D42" s="31">
        <v>-13.497687161830001</v>
      </c>
      <c r="E42" s="16"/>
      <c r="F42" s="16"/>
      <c r="G42" s="16"/>
      <c r="H42" s="16"/>
      <c r="I42" s="16"/>
      <c r="J42" s="16"/>
      <c r="K42" s="16"/>
    </row>
    <row r="43" spans="1:11" ht="15">
      <c r="A43" s="22" t="s">
        <v>593</v>
      </c>
      <c r="B43" s="23">
        <v>-13.21960181</v>
      </c>
      <c r="C43" s="23">
        <v>-14.0129664179</v>
      </c>
      <c r="D43" s="31">
        <v>-12.598986987233999</v>
      </c>
      <c r="E43" s="16"/>
      <c r="F43" s="16"/>
      <c r="G43" s="16"/>
      <c r="H43" s="16"/>
      <c r="I43" s="16"/>
      <c r="J43" s="16"/>
      <c r="K43" s="16"/>
    </row>
    <row r="44" spans="1:11" ht="15">
      <c r="A44" s="22" t="s">
        <v>594</v>
      </c>
      <c r="B44" s="23">
        <v>-12.56568564</v>
      </c>
      <c r="C44" s="23">
        <v>-13.158078276419999</v>
      </c>
      <c r="D44" s="31">
        <v>-11.683803868786999</v>
      </c>
      <c r="E44" s="16"/>
      <c r="F44" s="16"/>
      <c r="G44" s="16"/>
      <c r="H44" s="16"/>
      <c r="I44" s="16"/>
      <c r="J44" s="16"/>
      <c r="K44" s="16"/>
    </row>
    <row r="45" spans="1:11" ht="15">
      <c r="A45" s="22" t="s">
        <v>595</v>
      </c>
      <c r="B45" s="23">
        <v>-11.678467080000001</v>
      </c>
      <c r="C45" s="23">
        <v>-12.368148926929999</v>
      </c>
      <c r="D45" s="31">
        <v>-10.612229037741999</v>
      </c>
      <c r="E45" s="16"/>
      <c r="F45" s="16"/>
      <c r="G45" s="16"/>
      <c r="H45" s="16"/>
      <c r="I45" s="16"/>
      <c r="J45" s="16"/>
      <c r="K45" s="16"/>
    </row>
    <row r="46" spans="1:11" ht="15">
      <c r="A46" s="22" t="s">
        <v>596</v>
      </c>
      <c r="B46" s="23">
        <v>-11.210014790000001</v>
      </c>
      <c r="C46" s="23">
        <v>-11.58316090272</v>
      </c>
      <c r="D46" s="31">
        <v>-10.21821946341</v>
      </c>
      <c r="E46" s="16"/>
      <c r="F46" s="16"/>
      <c r="G46" s="16"/>
      <c r="H46" s="16"/>
      <c r="I46" s="16"/>
      <c r="J46" s="16"/>
      <c r="K46" s="16"/>
    </row>
    <row r="47" spans="1:11" ht="15">
      <c r="A47" s="22" t="s">
        <v>597</v>
      </c>
      <c r="B47" s="23">
        <v>-11.61449616</v>
      </c>
      <c r="C47" s="23">
        <v>-11.51610144214</v>
      </c>
      <c r="D47" s="31">
        <v>-11.085748567647</v>
      </c>
      <c r="E47" s="16"/>
      <c r="F47" s="16"/>
      <c r="G47" s="16"/>
      <c r="H47" s="16"/>
      <c r="I47" s="16"/>
      <c r="J47" s="16"/>
      <c r="K47" s="16"/>
    </row>
    <row r="48" spans="1:11" ht="15">
      <c r="A48" s="22" t="s">
        <v>598</v>
      </c>
      <c r="B48" s="23">
        <v>-7.451768296</v>
      </c>
      <c r="C48" s="23">
        <v>-7.5115440265000002</v>
      </c>
      <c r="D48" s="31">
        <v>-5.2919866156840003</v>
      </c>
      <c r="E48" s="16"/>
      <c r="F48" s="16"/>
      <c r="G48" s="16"/>
      <c r="H48" s="16"/>
      <c r="I48" s="16"/>
      <c r="J48" s="16"/>
      <c r="K48" s="16"/>
    </row>
    <row r="49" spans="1:11" ht="15">
      <c r="A49" s="22" t="s">
        <v>599</v>
      </c>
      <c r="B49" s="23">
        <v>-6.372230515</v>
      </c>
      <c r="C49" s="23">
        <v>-7.1969714166600003</v>
      </c>
      <c r="D49" s="31">
        <v>-4.6788507357380009</v>
      </c>
      <c r="E49" s="16"/>
      <c r="F49" s="16"/>
      <c r="G49" s="16"/>
      <c r="H49" s="16"/>
      <c r="I49" s="16"/>
      <c r="J49" s="16"/>
      <c r="K49" s="16"/>
    </row>
    <row r="50" spans="1:11" ht="15">
      <c r="A50" s="22" t="s">
        <v>600</v>
      </c>
      <c r="B50" s="23">
        <v>-5.0108430009999996</v>
      </c>
      <c r="C50" s="23">
        <v>-5.4214952162400003</v>
      </c>
      <c r="D50" s="31">
        <v>-3.7365356372160003</v>
      </c>
      <c r="E50" s="16"/>
      <c r="F50" s="16"/>
      <c r="G50" s="16"/>
      <c r="H50" s="16"/>
      <c r="I50" s="16"/>
      <c r="J50" s="16"/>
      <c r="K50" s="16"/>
    </row>
    <row r="51" spans="1:11" ht="15">
      <c r="A51" s="22" t="s">
        <v>601</v>
      </c>
      <c r="B51" s="23">
        <v>-5.0858313370000001</v>
      </c>
      <c r="C51" s="23">
        <v>-5.4268911491100003</v>
      </c>
      <c r="D51" s="31">
        <v>-4.4286131650590006</v>
      </c>
      <c r="E51" s="16"/>
      <c r="F51" s="16"/>
      <c r="G51" s="16"/>
      <c r="H51" s="16"/>
      <c r="I51" s="16"/>
      <c r="J51" s="16"/>
      <c r="K51" s="16"/>
    </row>
    <row r="52" spans="1:11" ht="15">
      <c r="A52" s="22" t="s">
        <v>602</v>
      </c>
      <c r="B52" s="23">
        <v>-4.8023748199999998</v>
      </c>
      <c r="C52" s="23">
        <v>-5.0049578997699999</v>
      </c>
      <c r="D52" s="31">
        <v>-4.0883158448180001</v>
      </c>
      <c r="E52" s="16"/>
      <c r="F52" s="16"/>
      <c r="G52" s="16"/>
      <c r="H52" s="16"/>
      <c r="I52" s="16"/>
      <c r="J52" s="16"/>
      <c r="K52" s="16"/>
    </row>
    <row r="53" spans="1:11" ht="15">
      <c r="A53" s="22" t="s">
        <v>603</v>
      </c>
      <c r="B53" s="23">
        <v>-4.7687288739999998</v>
      </c>
      <c r="C53" s="23">
        <v>-6.0534428262000004</v>
      </c>
      <c r="D53" s="31">
        <v>-4.138431624911</v>
      </c>
      <c r="E53" s="16"/>
      <c r="F53" s="16"/>
      <c r="G53" s="16"/>
      <c r="H53" s="16"/>
      <c r="I53" s="16"/>
      <c r="J53" s="16"/>
      <c r="K53" s="16"/>
    </row>
    <row r="54" spans="1:11" ht="15">
      <c r="A54" s="22" t="s">
        <v>604</v>
      </c>
      <c r="B54" s="23">
        <v>-5.502122365</v>
      </c>
      <c r="C54" s="23">
        <v>-5.4410610653199996</v>
      </c>
      <c r="D54" s="31">
        <v>-5.3512285913259996</v>
      </c>
      <c r="E54" s="16"/>
      <c r="F54" s="16"/>
      <c r="G54" s="16"/>
      <c r="H54" s="16"/>
      <c r="I54" s="16"/>
      <c r="J54" s="16"/>
      <c r="K54" s="16"/>
    </row>
    <row r="55" spans="1:11" ht="15">
      <c r="A55" s="22" t="s">
        <v>605</v>
      </c>
      <c r="B55" s="23">
        <v>-5.241290598</v>
      </c>
      <c r="C55" s="23">
        <v>-5.1788578330400004</v>
      </c>
      <c r="D55" s="31">
        <v>-6.0620197999250003</v>
      </c>
      <c r="E55" s="16"/>
      <c r="F55" s="16"/>
      <c r="G55" s="16"/>
      <c r="H55" s="16"/>
      <c r="I55" s="16"/>
      <c r="J55" s="16"/>
      <c r="K55" s="16"/>
    </row>
    <row r="56" spans="1:11" ht="15">
      <c r="A56" s="22" t="s">
        <v>606</v>
      </c>
      <c r="B56" s="23">
        <v>-1.6141830770000001</v>
      </c>
      <c r="C56" s="23">
        <v>-1.86057214304</v>
      </c>
      <c r="D56" s="31">
        <v>-2.7130669286189999</v>
      </c>
      <c r="E56" s="16"/>
      <c r="F56" s="16"/>
      <c r="G56" s="16"/>
      <c r="H56" s="16"/>
      <c r="I56" s="16"/>
      <c r="J56" s="16"/>
      <c r="K56" s="16"/>
    </row>
    <row r="57" spans="1:11" ht="15">
      <c r="A57" s="22" t="s">
        <v>607</v>
      </c>
      <c r="B57" s="23">
        <v>-2.4387577070000002</v>
      </c>
      <c r="C57" s="23">
        <v>-2.24017421915</v>
      </c>
      <c r="D57" s="31">
        <v>-3.9397860991930003</v>
      </c>
      <c r="E57" s="16"/>
      <c r="F57" s="16"/>
      <c r="G57" s="16"/>
      <c r="H57" s="16"/>
      <c r="I57" s="16"/>
      <c r="J57" s="16"/>
      <c r="K57" s="16"/>
    </row>
    <row r="58" spans="1:11" ht="15">
      <c r="A58" s="22" t="s">
        <v>608</v>
      </c>
      <c r="B58" s="23">
        <v>-4.0745253420000003</v>
      </c>
      <c r="C58" s="23">
        <v>-2.8747946870200001</v>
      </c>
      <c r="D58" s="31">
        <v>-6.7063880100039999</v>
      </c>
      <c r="E58" s="16"/>
      <c r="F58" s="16"/>
      <c r="G58" s="16"/>
      <c r="H58" s="16"/>
      <c r="I58" s="16"/>
      <c r="J58" s="16"/>
      <c r="K58" s="16"/>
    </row>
    <row r="59" spans="1:11" ht="15">
      <c r="A59" s="22" t="s">
        <v>609</v>
      </c>
      <c r="B59" s="23">
        <v>-4.1868145730000004</v>
      </c>
      <c r="C59" s="23">
        <v>-2.7731106114299999</v>
      </c>
      <c r="D59" s="31">
        <v>-8.0159240490770003</v>
      </c>
      <c r="E59" s="16"/>
      <c r="F59" s="16"/>
      <c r="G59" s="16"/>
      <c r="H59" s="16"/>
      <c r="I59" s="16"/>
      <c r="J59" s="16"/>
      <c r="K59" s="16"/>
    </row>
    <row r="60" spans="1:11" ht="15">
      <c r="A60" s="22" t="s">
        <v>610</v>
      </c>
      <c r="B60" s="23">
        <v>-3.7861083629999999</v>
      </c>
      <c r="C60" s="23">
        <v>-2.83138849329</v>
      </c>
      <c r="D60" s="31">
        <v>-7.9873223097589996</v>
      </c>
      <c r="E60" s="16"/>
      <c r="F60" s="16"/>
      <c r="G60" s="16"/>
      <c r="H60" s="16"/>
      <c r="I60" s="16"/>
      <c r="J60" s="16"/>
      <c r="K60" s="16"/>
    </row>
    <row r="61" spans="1:11" ht="15">
      <c r="A61" s="22" t="s">
        <v>611</v>
      </c>
      <c r="B61" s="23">
        <v>-5.4208783770000002</v>
      </c>
      <c r="C61" s="23">
        <v>-3.1679435193600001</v>
      </c>
      <c r="D61" s="31">
        <v>-10.165063113739</v>
      </c>
      <c r="E61" s="16"/>
      <c r="F61" s="16"/>
      <c r="G61" s="16"/>
      <c r="H61" s="16"/>
      <c r="I61" s="16"/>
      <c r="J61" s="16"/>
      <c r="K61" s="16"/>
    </row>
    <row r="62" spans="1:11" ht="15">
      <c r="A62" s="22" t="s">
        <v>612</v>
      </c>
      <c r="B62" s="23">
        <v>-8.0403367009999993</v>
      </c>
      <c r="C62" s="23">
        <v>-6.2467751409099996</v>
      </c>
      <c r="D62" s="31">
        <v>-9.2948441458370006</v>
      </c>
      <c r="E62" s="16"/>
      <c r="F62" s="16"/>
      <c r="G62" s="16"/>
      <c r="H62" s="16"/>
      <c r="I62" s="16"/>
      <c r="J62" s="16"/>
      <c r="K62" s="16"/>
    </row>
    <row r="63" spans="1:11" ht="15">
      <c r="A63" s="22" t="s">
        <v>613</v>
      </c>
      <c r="B63" s="23">
        <v>-6.2304828470000002</v>
      </c>
      <c r="C63" s="23">
        <v>-6.1851423996700001</v>
      </c>
      <c r="D63" s="31">
        <v>-8.0261145565179994</v>
      </c>
      <c r="E63" s="16"/>
      <c r="F63" s="16"/>
      <c r="G63" s="16"/>
      <c r="H63" s="16"/>
      <c r="I63" s="16"/>
      <c r="J63" s="16"/>
      <c r="K63" s="16"/>
    </row>
    <row r="64" spans="1:11" ht="15">
      <c r="A64" s="22" t="s">
        <v>614</v>
      </c>
      <c r="B64" s="23">
        <v>-1.72244416</v>
      </c>
      <c r="C64" s="23">
        <v>-1.4267371630500001</v>
      </c>
      <c r="D64" s="31">
        <v>-3.8087939892589997</v>
      </c>
      <c r="E64" s="16"/>
      <c r="F64" s="16"/>
      <c r="G64" s="16"/>
      <c r="H64" s="16"/>
      <c r="I64" s="16"/>
      <c r="J64" s="16"/>
      <c r="K64" s="16"/>
    </row>
    <row r="65" spans="1:11" ht="15">
      <c r="A65" s="22" t="s">
        <v>615</v>
      </c>
      <c r="B65" s="23">
        <v>-4.7604762190000001</v>
      </c>
      <c r="C65" s="23">
        <v>-4.2795878999900001</v>
      </c>
      <c r="D65" s="31">
        <v>-6.4829396537259996</v>
      </c>
      <c r="E65" s="16"/>
      <c r="F65" s="16"/>
      <c r="G65" s="16"/>
      <c r="H65" s="16"/>
      <c r="I65" s="16"/>
      <c r="J65" s="16"/>
      <c r="K65" s="16"/>
    </row>
    <row r="66" spans="1:11" ht="15">
      <c r="A66" s="22" t="s">
        <v>616</v>
      </c>
      <c r="B66" s="23">
        <v>-5.8105502830000004</v>
      </c>
      <c r="C66" s="23">
        <v>-5.0251842026000002</v>
      </c>
      <c r="D66" s="31">
        <v>-7.6502887877720003</v>
      </c>
      <c r="E66" s="16"/>
      <c r="F66" s="16"/>
      <c r="G66" s="16"/>
      <c r="H66" s="16"/>
      <c r="I66" s="16"/>
      <c r="J66" s="16"/>
      <c r="K66" s="16"/>
    </row>
    <row r="67" spans="1:11" ht="15">
      <c r="A67" s="22" t="s">
        <v>617</v>
      </c>
      <c r="B67" s="23">
        <v>-7.642718801</v>
      </c>
      <c r="C67" s="23">
        <v>-5.8238102442299997</v>
      </c>
      <c r="D67" s="31">
        <v>-9.2782125550450001</v>
      </c>
      <c r="E67" s="16"/>
      <c r="F67" s="16"/>
      <c r="G67" s="16"/>
      <c r="H67" s="16"/>
      <c r="I67" s="16"/>
      <c r="J67" s="16"/>
      <c r="K67" s="16"/>
    </row>
    <row r="68" spans="1:11" ht="15">
      <c r="A68" s="22" t="s">
        <v>618</v>
      </c>
      <c r="B68" s="23">
        <v>-9.1545479150000002</v>
      </c>
      <c r="C68" s="23">
        <v>-7.4008183027700003</v>
      </c>
      <c r="D68" s="31">
        <v>-9.0415018874930002</v>
      </c>
      <c r="E68" s="16"/>
      <c r="F68" s="16"/>
      <c r="G68" s="16"/>
      <c r="H68" s="16"/>
      <c r="I68" s="16"/>
      <c r="J68" s="16"/>
      <c r="K68" s="16"/>
    </row>
    <row r="69" spans="1:11" ht="15">
      <c r="A69" s="22" t="s">
        <v>619</v>
      </c>
      <c r="B69" s="23">
        <v>-9.5900276009999992</v>
      </c>
      <c r="C69" s="23">
        <v>-8.9453781075599998</v>
      </c>
      <c r="D69" s="31">
        <v>-9.5168629863460001</v>
      </c>
      <c r="E69" s="16"/>
      <c r="F69" s="16"/>
      <c r="G69" s="16"/>
      <c r="H69" s="16"/>
      <c r="I69" s="16"/>
      <c r="J69" s="16"/>
      <c r="K69" s="16"/>
    </row>
    <row r="70" spans="1:11" ht="15">
      <c r="A70" s="22" t="s">
        <v>620</v>
      </c>
      <c r="B70" s="23">
        <v>-10.639242729999999</v>
      </c>
      <c r="C70" s="23">
        <v>-10.14374635029</v>
      </c>
      <c r="D70" s="31">
        <v>-11.194807077375</v>
      </c>
      <c r="E70" s="16"/>
      <c r="F70" s="16"/>
      <c r="G70" s="16"/>
      <c r="H70" s="16"/>
      <c r="I70" s="16"/>
      <c r="J70" s="16"/>
      <c r="K70" s="16"/>
    </row>
    <row r="71" spans="1:11" ht="15">
      <c r="A71" s="22" t="s">
        <v>621</v>
      </c>
      <c r="B71" s="23">
        <v>-11.479588120000001</v>
      </c>
      <c r="C71" s="23">
        <v>-10.58521787724</v>
      </c>
      <c r="D71" s="31">
        <v>-11.648508090650999</v>
      </c>
      <c r="E71" s="16"/>
      <c r="F71" s="16"/>
      <c r="G71" s="16"/>
      <c r="H71" s="16"/>
      <c r="I71" s="16"/>
      <c r="J71" s="16"/>
      <c r="K71" s="16"/>
    </row>
    <row r="72" spans="1:11" ht="15">
      <c r="A72" s="22" t="s">
        <v>622</v>
      </c>
      <c r="B72" s="23">
        <v>-11.849456979999999</v>
      </c>
      <c r="C72" s="23">
        <v>-11.96973243059</v>
      </c>
      <c r="D72" s="31">
        <v>-11.505790985987</v>
      </c>
      <c r="E72" s="16"/>
      <c r="F72" s="16"/>
      <c r="G72" s="16"/>
      <c r="H72" s="16"/>
      <c r="I72" s="16"/>
      <c r="J72" s="16"/>
      <c r="K72" s="16"/>
    </row>
    <row r="73" spans="1:11" ht="15">
      <c r="A73" s="22" t="s">
        <v>623</v>
      </c>
      <c r="B73" s="23">
        <v>-10.98454342</v>
      </c>
      <c r="C73" s="23">
        <v>-11.57363185805</v>
      </c>
      <c r="D73" s="31">
        <v>-9.6712921715229996</v>
      </c>
      <c r="E73" s="16"/>
      <c r="F73" s="16"/>
      <c r="G73" s="16"/>
      <c r="H73" s="16"/>
      <c r="I73" s="16"/>
      <c r="J73" s="16"/>
      <c r="K73" s="16"/>
    </row>
    <row r="74" spans="1:11" ht="15">
      <c r="A74" s="22" t="s">
        <v>624</v>
      </c>
      <c r="B74" s="23">
        <v>-8.8804634480000004</v>
      </c>
      <c r="C74" s="23">
        <v>-10.126395703349999</v>
      </c>
      <c r="D74" s="31">
        <v>-7.9200874209939993</v>
      </c>
      <c r="E74" s="16"/>
      <c r="F74" s="16"/>
      <c r="G74" s="16"/>
      <c r="H74" s="16"/>
      <c r="I74" s="16"/>
      <c r="J74" s="16"/>
      <c r="K74" s="16"/>
    </row>
    <row r="75" spans="1:11" ht="15">
      <c r="A75" s="22" t="s">
        <v>625</v>
      </c>
      <c r="B75" s="23">
        <v>-7.9326003309999997</v>
      </c>
      <c r="C75" s="23">
        <v>-8.7195002093900005</v>
      </c>
      <c r="D75" s="31">
        <v>-6.9324760173090008</v>
      </c>
      <c r="E75" s="16"/>
      <c r="F75" s="16"/>
      <c r="G75" s="16"/>
      <c r="H75" s="16"/>
      <c r="I75" s="16"/>
      <c r="J75" s="16"/>
      <c r="K75" s="16"/>
    </row>
    <row r="76" spans="1:11" ht="15">
      <c r="A76" s="22" t="s">
        <v>626</v>
      </c>
      <c r="B76" s="23">
        <v>-8.0240889820000003</v>
      </c>
      <c r="C76" s="23">
        <v>-8.4247323991199998</v>
      </c>
      <c r="D76" s="31">
        <v>-7.1785232723109997</v>
      </c>
      <c r="E76" s="16"/>
      <c r="F76" s="16"/>
      <c r="G76" s="16"/>
      <c r="H76" s="16"/>
      <c r="I76" s="16"/>
      <c r="J76" s="16"/>
      <c r="K76" s="16"/>
    </row>
    <row r="77" spans="1:11" ht="15">
      <c r="A77" s="22" t="s">
        <v>627</v>
      </c>
      <c r="B77" s="23">
        <v>-6.5590101619999999</v>
      </c>
      <c r="C77" s="23">
        <v>-7.0343540173300001</v>
      </c>
      <c r="D77" s="31">
        <v>-6.1324339795359997</v>
      </c>
      <c r="E77" s="16"/>
      <c r="F77" s="16"/>
      <c r="G77" s="16"/>
      <c r="H77" s="16"/>
      <c r="I77" s="16"/>
      <c r="J77" s="16"/>
      <c r="K77" s="16"/>
    </row>
    <row r="78" spans="1:11" ht="15">
      <c r="A78" s="22" t="s">
        <v>628</v>
      </c>
      <c r="B78" s="23">
        <v>-5.0812156740000001</v>
      </c>
      <c r="C78" s="23">
        <v>-5.5602579488400004</v>
      </c>
      <c r="D78" s="31">
        <v>-4.711851672351</v>
      </c>
      <c r="E78" s="16"/>
      <c r="F78" s="16"/>
      <c r="G78" s="16"/>
      <c r="H78" s="16"/>
      <c r="I78" s="16"/>
      <c r="J78" s="16"/>
      <c r="K78" s="16"/>
    </row>
    <row r="79" spans="1:11" ht="15">
      <c r="A79" s="22" t="s">
        <v>629</v>
      </c>
      <c r="B79" s="23">
        <v>-5.6276349750000003</v>
      </c>
      <c r="C79" s="23">
        <v>-5.7277631388400003</v>
      </c>
      <c r="D79" s="31">
        <v>-5.4214798661450008</v>
      </c>
      <c r="E79" s="16"/>
      <c r="F79" s="16"/>
      <c r="G79" s="16"/>
      <c r="H79" s="16"/>
      <c r="I79" s="16"/>
      <c r="J79" s="16"/>
      <c r="K79" s="16"/>
    </row>
    <row r="80" spans="1:11" ht="15">
      <c r="A80" s="22" t="s">
        <v>630</v>
      </c>
      <c r="B80" s="23">
        <v>-5.5825243740000001</v>
      </c>
      <c r="C80" s="23">
        <v>-5.7723442882100002</v>
      </c>
      <c r="D80" s="31">
        <v>-5.2379849968330001</v>
      </c>
      <c r="E80" s="16"/>
      <c r="F80" s="16"/>
      <c r="G80" s="16"/>
      <c r="H80" s="16"/>
      <c r="I80" s="16"/>
      <c r="J80" s="16"/>
      <c r="K80" s="16"/>
    </row>
    <row r="81" spans="1:11" ht="15">
      <c r="A81" s="22" t="s">
        <v>631</v>
      </c>
      <c r="B81" s="23">
        <v>-6.267828765</v>
      </c>
      <c r="C81" s="23">
        <v>-6.0967873020800001</v>
      </c>
      <c r="D81" s="31">
        <v>-6.2272535042169999</v>
      </c>
      <c r="E81" s="16"/>
      <c r="F81" s="16"/>
      <c r="G81" s="16"/>
      <c r="H81" s="16"/>
      <c r="I81" s="16"/>
      <c r="J81" s="16"/>
      <c r="K81" s="16"/>
    </row>
    <row r="82" spans="1:11" ht="15">
      <c r="A82" s="22" t="s">
        <v>632</v>
      </c>
      <c r="B82" s="23">
        <v>-6.6675834519999997</v>
      </c>
      <c r="C82" s="23">
        <v>-6.6740177236199996</v>
      </c>
      <c r="D82" s="31">
        <v>-6.8555493098499998</v>
      </c>
      <c r="E82" s="16"/>
      <c r="F82" s="16"/>
      <c r="G82" s="16"/>
      <c r="H82" s="16"/>
      <c r="I82" s="16"/>
      <c r="J82" s="16"/>
      <c r="K82" s="16"/>
    </row>
    <row r="83" spans="1:11" ht="15">
      <c r="A83" s="22" t="s">
        <v>633</v>
      </c>
      <c r="B83" s="23">
        <v>-6.6784596059999997</v>
      </c>
      <c r="C83" s="23">
        <v>-6.5725715680599999</v>
      </c>
      <c r="D83" s="31">
        <v>-7.2400224088559995</v>
      </c>
      <c r="E83" s="16"/>
      <c r="F83" s="16"/>
      <c r="G83" s="16"/>
      <c r="H83" s="16"/>
      <c r="I83" s="16"/>
      <c r="J83" s="16"/>
      <c r="K83" s="16"/>
    </row>
    <row r="84" spans="1:11" ht="15">
      <c r="A84" s="22" t="s">
        <v>634</v>
      </c>
      <c r="B84" s="23">
        <v>-2.4017352349999999</v>
      </c>
      <c r="C84" s="23">
        <v>-2.6298894313200001</v>
      </c>
      <c r="D84" s="31">
        <v>-1.9893989429040002</v>
      </c>
      <c r="E84" s="16"/>
      <c r="F84" s="16"/>
      <c r="G84" s="16"/>
      <c r="H84" s="16"/>
      <c r="I84" s="16"/>
      <c r="J84" s="16"/>
      <c r="K84" s="16"/>
    </row>
    <row r="85" spans="1:11" ht="15">
      <c r="A85" s="22" t="s">
        <v>635</v>
      </c>
      <c r="B85" s="23">
        <v>-2.8620475019999998</v>
      </c>
      <c r="C85" s="23">
        <v>-2.81258328881</v>
      </c>
      <c r="D85" s="31">
        <v>-1.53357501451</v>
      </c>
      <c r="E85" s="16"/>
      <c r="F85" s="16"/>
      <c r="G85" s="16"/>
      <c r="H85" s="16"/>
      <c r="I85" s="16"/>
      <c r="J85" s="16"/>
      <c r="K85" s="16"/>
    </row>
    <row r="86" spans="1:11" ht="15">
      <c r="A86" s="22" t="s">
        <v>636</v>
      </c>
      <c r="B86" s="23">
        <v>-2.6148742020000002</v>
      </c>
      <c r="C86" s="23">
        <v>-2.6211371592099999</v>
      </c>
      <c r="D86" s="31">
        <v>-1.9278060531479999</v>
      </c>
      <c r="E86" s="16"/>
      <c r="F86" s="16"/>
      <c r="G86" s="16"/>
      <c r="H86" s="16"/>
      <c r="I86" s="16"/>
      <c r="J86" s="16"/>
      <c r="K86" s="16"/>
    </row>
    <row r="87" spans="1:11" ht="15">
      <c r="A87" s="22" t="s">
        <v>637</v>
      </c>
      <c r="B87" s="23">
        <v>-2.6041822219999999</v>
      </c>
      <c r="C87" s="23">
        <v>-2.7423958234699999</v>
      </c>
      <c r="D87" s="31">
        <v>-2.3404324852169998</v>
      </c>
      <c r="E87" s="16"/>
      <c r="F87" s="16"/>
      <c r="G87" s="16"/>
      <c r="H87" s="16"/>
      <c r="I87" s="16"/>
      <c r="J87" s="16"/>
      <c r="K87" s="16"/>
    </row>
    <row r="88" spans="1:11" ht="15">
      <c r="A88" s="22" t="s">
        <v>638</v>
      </c>
      <c r="B88" s="23">
        <v>-2.8748540829999998</v>
      </c>
      <c r="C88" s="23">
        <v>-2.82678541711</v>
      </c>
      <c r="D88" s="31">
        <v>-2.5073988014230002</v>
      </c>
      <c r="E88" s="16"/>
      <c r="F88" s="16"/>
      <c r="G88" s="16"/>
      <c r="H88" s="16"/>
      <c r="I88" s="16"/>
      <c r="J88" s="16"/>
      <c r="K88" s="16"/>
    </row>
    <row r="89" spans="1:11" ht="15">
      <c r="A89" s="22" t="s">
        <v>639</v>
      </c>
      <c r="B89" s="23">
        <v>-2.5366937429999998</v>
      </c>
      <c r="C89" s="23">
        <v>-2.54501106288</v>
      </c>
      <c r="D89" s="31">
        <v>-2.4500568667580001</v>
      </c>
      <c r="E89" s="16"/>
      <c r="F89" s="16"/>
      <c r="G89" s="16"/>
      <c r="H89" s="16"/>
      <c r="I89" s="16"/>
      <c r="J89" s="16"/>
      <c r="K89" s="16"/>
    </row>
    <row r="90" spans="1:11" ht="15">
      <c r="A90" s="22" t="s">
        <v>640</v>
      </c>
      <c r="B90" s="23">
        <v>-1.0965655160000001</v>
      </c>
      <c r="C90" s="23">
        <v>-1.1388993593600001</v>
      </c>
      <c r="D90" s="31">
        <v>-1.0137944142670001</v>
      </c>
      <c r="E90" s="16"/>
      <c r="F90" s="16"/>
      <c r="G90" s="16"/>
      <c r="H90" s="16"/>
      <c r="I90" s="16"/>
      <c r="J90" s="16"/>
      <c r="K90" s="16"/>
    </row>
    <row r="91" spans="1:11" ht="15">
      <c r="A91" s="22" t="s">
        <v>641</v>
      </c>
      <c r="B91" s="23">
        <v>-0.85813031399999995</v>
      </c>
      <c r="C91" s="23">
        <v>-0.81688892211999997</v>
      </c>
      <c r="D91" s="31">
        <v>-1.432266063173</v>
      </c>
      <c r="E91" s="16"/>
      <c r="F91" s="16"/>
      <c r="G91" s="16"/>
      <c r="H91" s="16"/>
      <c r="I91" s="16"/>
      <c r="J91" s="16"/>
      <c r="K91" s="16"/>
    </row>
    <row r="92" spans="1:11" ht="15">
      <c r="A92" s="22" t="s">
        <v>642</v>
      </c>
      <c r="B92" s="23">
        <v>-0.53987139900000003</v>
      </c>
      <c r="C92" s="23">
        <v>-0.27145293128999998</v>
      </c>
      <c r="D92" s="31">
        <v>-0.55703429519299996</v>
      </c>
      <c r="E92" s="16"/>
      <c r="F92" s="16"/>
      <c r="G92" s="16"/>
      <c r="H92" s="16"/>
      <c r="I92" s="16"/>
      <c r="J92" s="16"/>
      <c r="K92" s="16"/>
    </row>
    <row r="93" spans="1:11" ht="15">
      <c r="A93" s="22" t="s">
        <v>643</v>
      </c>
      <c r="B93" s="23">
        <v>0.112035987</v>
      </c>
      <c r="C93" s="23">
        <v>-0.15477169577</v>
      </c>
      <c r="D93" s="31">
        <v>-2.4025692077000005E-2</v>
      </c>
      <c r="E93" s="16"/>
      <c r="F93" s="16"/>
      <c r="G93" s="16"/>
      <c r="H93" s="16"/>
      <c r="I93" s="16"/>
      <c r="J93" s="16"/>
      <c r="K93" s="16"/>
    </row>
    <row r="94" spans="1:11" ht="15">
      <c r="A94" s="22" t="s">
        <v>644</v>
      </c>
      <c r="B94" s="23">
        <v>1.551031343</v>
      </c>
      <c r="C94" s="23">
        <v>1.3768051344300001</v>
      </c>
      <c r="D94" s="31">
        <v>1.7125678060140002</v>
      </c>
      <c r="E94" s="16"/>
      <c r="F94" s="16"/>
      <c r="G94" s="16"/>
      <c r="H94" s="16"/>
      <c r="I94" s="16"/>
      <c r="J94" s="16"/>
      <c r="K94" s="16"/>
    </row>
    <row r="95" spans="1:11" ht="15">
      <c r="A95" s="22" t="s">
        <v>645</v>
      </c>
      <c r="B95" s="23">
        <v>4.4753855000000002E-2</v>
      </c>
      <c r="C95" s="23">
        <v>0.25856159780999999</v>
      </c>
      <c r="D95" s="31">
        <v>0.65060972405899997</v>
      </c>
      <c r="E95" s="16"/>
      <c r="F95" s="16"/>
      <c r="G95" s="16"/>
      <c r="H95" s="16"/>
      <c r="I95" s="16"/>
      <c r="J95" s="16"/>
      <c r="K95" s="16"/>
    </row>
    <row r="96" spans="1:11" ht="15">
      <c r="A96" s="22" t="s">
        <v>646</v>
      </c>
      <c r="B96" s="23">
        <v>1.7186165019999999</v>
      </c>
      <c r="C96" s="23">
        <v>1.1181108797499999</v>
      </c>
      <c r="D96" s="31">
        <v>1.6003449888149999</v>
      </c>
      <c r="E96" s="16"/>
      <c r="F96" s="16"/>
      <c r="G96" s="16"/>
      <c r="H96" s="16"/>
      <c r="I96" s="16"/>
      <c r="J96" s="16"/>
      <c r="K96" s="16"/>
    </row>
    <row r="97" spans="1:11" ht="15">
      <c r="A97" s="22" t="s">
        <v>647</v>
      </c>
      <c r="B97" s="23">
        <v>1.8857364919999999</v>
      </c>
      <c r="C97" s="23">
        <v>1.94881128943</v>
      </c>
      <c r="D97" s="31">
        <v>1.2138360221969999</v>
      </c>
      <c r="E97" s="16"/>
      <c r="F97" s="16"/>
      <c r="G97" s="16"/>
      <c r="H97" s="16"/>
      <c r="I97" s="16"/>
      <c r="J97" s="16"/>
      <c r="K97" s="16"/>
    </row>
    <row r="98" spans="1:11" ht="15">
      <c r="A98" s="22" t="s">
        <v>648</v>
      </c>
      <c r="B98" s="23">
        <v>1.327931148</v>
      </c>
      <c r="C98" s="23">
        <v>1.4287178415399999</v>
      </c>
      <c r="D98" s="31">
        <v>0.75448630476199996</v>
      </c>
      <c r="E98" s="16"/>
      <c r="F98" s="16"/>
      <c r="G98" s="16"/>
      <c r="H98" s="16"/>
      <c r="I98" s="16"/>
      <c r="J98" s="16"/>
      <c r="K98" s="16"/>
    </row>
    <row r="99" spans="1:11" ht="15">
      <c r="A99" s="22" t="s">
        <v>649</v>
      </c>
      <c r="B99" s="23">
        <v>0.89002800599999998</v>
      </c>
      <c r="C99" s="23">
        <v>1.1391931254900001</v>
      </c>
      <c r="D99" s="31">
        <v>8.9942963290000177E-2</v>
      </c>
      <c r="E99" s="16"/>
      <c r="F99" s="16"/>
      <c r="G99" s="16"/>
      <c r="H99" s="16"/>
      <c r="I99" s="16"/>
      <c r="J99" s="16"/>
      <c r="K99" s="16"/>
    </row>
    <row r="100" spans="1:11" ht="15">
      <c r="A100" s="22" t="s">
        <v>650</v>
      </c>
      <c r="B100" s="23">
        <v>0.20619058300000001</v>
      </c>
      <c r="C100" s="23">
        <v>0.70785676217000004</v>
      </c>
      <c r="D100" s="31">
        <v>-0.35580098563100004</v>
      </c>
      <c r="E100" s="16"/>
      <c r="F100" s="16"/>
      <c r="G100" s="16"/>
      <c r="H100" s="16"/>
      <c r="I100" s="16"/>
      <c r="J100" s="16"/>
      <c r="K100" s="16"/>
    </row>
    <row r="101" spans="1:11" ht="15">
      <c r="A101" s="22" t="s">
        <v>651</v>
      </c>
      <c r="B101" s="23">
        <v>0.58000115100000005</v>
      </c>
      <c r="C101" s="23">
        <v>0.69836694436000002</v>
      </c>
      <c r="D101" s="31">
        <v>-8.6483964952999925E-2</v>
      </c>
      <c r="E101" s="16"/>
      <c r="F101" s="16"/>
      <c r="G101" s="16"/>
      <c r="H101" s="16"/>
      <c r="I101" s="16"/>
      <c r="J101" s="16"/>
      <c r="K101" s="16"/>
    </row>
    <row r="102" spans="1:11" ht="15">
      <c r="A102" s="22" t="s">
        <v>652</v>
      </c>
      <c r="B102" s="23">
        <v>0.33107052300000001</v>
      </c>
      <c r="C102" s="23">
        <v>0.66757691862000001</v>
      </c>
      <c r="D102" s="31">
        <v>-0.60557501617800003</v>
      </c>
      <c r="E102" s="16"/>
      <c r="F102" s="16"/>
      <c r="G102" s="16"/>
      <c r="H102" s="16"/>
      <c r="I102" s="16"/>
      <c r="J102" s="16"/>
      <c r="K102" s="16"/>
    </row>
    <row r="103" spans="1:11" ht="15">
      <c r="A103" s="22" t="s">
        <v>653</v>
      </c>
      <c r="B103" s="23">
        <v>-0.86582703999999999</v>
      </c>
      <c r="C103" s="23">
        <v>0.29274166077000002</v>
      </c>
      <c r="D103" s="31">
        <v>-2.1366613348649999</v>
      </c>
      <c r="E103" s="16"/>
      <c r="F103" s="16"/>
      <c r="G103" s="16"/>
      <c r="H103" s="16"/>
      <c r="I103" s="16"/>
      <c r="J103" s="16"/>
      <c r="K103" s="16"/>
    </row>
    <row r="104" spans="1:11" ht="15">
      <c r="A104" s="22" t="s">
        <v>654</v>
      </c>
      <c r="B104" s="23">
        <v>-2.878652056</v>
      </c>
      <c r="C104" s="23">
        <v>-1.93817479085</v>
      </c>
      <c r="D104" s="31">
        <v>-2.365549669</v>
      </c>
      <c r="E104" s="16"/>
      <c r="F104" s="16"/>
      <c r="G104" s="16"/>
      <c r="H104" s="16"/>
      <c r="I104" s="16"/>
      <c r="J104" s="16"/>
      <c r="K104" s="16"/>
    </row>
    <row r="105" spans="1:11" ht="15">
      <c r="A105" s="22" t="s">
        <v>655</v>
      </c>
      <c r="B105" s="23">
        <v>-3.6985248689999999</v>
      </c>
      <c r="C105" s="23">
        <v>-3.08017856225</v>
      </c>
      <c r="D105" s="31">
        <v>-2.574989782327</v>
      </c>
      <c r="E105" s="16"/>
      <c r="F105" s="16"/>
      <c r="G105" s="16"/>
      <c r="H105" s="16"/>
      <c r="I105" s="16"/>
      <c r="J105" s="16"/>
      <c r="K105" s="16"/>
    </row>
    <row r="106" spans="1:11" ht="15">
      <c r="A106" s="22" t="s">
        <v>656</v>
      </c>
      <c r="B106" s="23">
        <v>-3.3857462169999999</v>
      </c>
      <c r="C106" s="23">
        <v>-3.5385287136199999</v>
      </c>
      <c r="D106" s="31">
        <v>-2.508635939336</v>
      </c>
      <c r="E106" s="16"/>
      <c r="F106" s="16"/>
      <c r="G106" s="16"/>
      <c r="H106" s="16"/>
      <c r="I106" s="16"/>
      <c r="J106" s="16"/>
      <c r="K106" s="16"/>
    </row>
    <row r="107" spans="1:11" ht="15">
      <c r="A107" s="22" t="s">
        <v>657</v>
      </c>
      <c r="B107" s="23">
        <v>-4.0306832119999996</v>
      </c>
      <c r="C107" s="23">
        <v>-3.7519499176600002</v>
      </c>
      <c r="D107" s="31">
        <v>-3.6118539599550004</v>
      </c>
      <c r="E107" s="16"/>
      <c r="F107" s="16"/>
      <c r="G107" s="16"/>
      <c r="H107" s="16"/>
      <c r="I107" s="16"/>
      <c r="J107" s="16"/>
      <c r="K107" s="16"/>
    </row>
    <row r="108" spans="1:11" ht="15">
      <c r="A108" s="22" t="s">
        <v>658</v>
      </c>
      <c r="B108" s="23">
        <v>-4.4289310579999999</v>
      </c>
      <c r="C108" s="23">
        <v>-4.0138695962500002</v>
      </c>
      <c r="D108" s="31">
        <v>-3.973902223953</v>
      </c>
      <c r="E108" s="16"/>
      <c r="F108" s="16"/>
      <c r="G108" s="16"/>
      <c r="H108" s="16"/>
      <c r="I108" s="16"/>
      <c r="J108" s="16"/>
      <c r="K108" s="16"/>
    </row>
    <row r="109" spans="1:11" ht="15">
      <c r="A109" s="22" t="s">
        <v>659</v>
      </c>
      <c r="B109" s="23">
        <v>-3.826900894</v>
      </c>
      <c r="C109" s="23">
        <v>-3.81241088192</v>
      </c>
      <c r="D109" s="31">
        <v>-3.1460893378470001</v>
      </c>
      <c r="E109" s="16"/>
      <c r="F109" s="16"/>
      <c r="G109" s="16"/>
      <c r="H109" s="16"/>
      <c r="I109" s="16"/>
      <c r="J109" s="16"/>
      <c r="K109" s="16"/>
    </row>
    <row r="110" spans="1:11" ht="15">
      <c r="A110" s="22" t="s">
        <v>660</v>
      </c>
      <c r="B110" s="23">
        <v>-4.4532763060000002</v>
      </c>
      <c r="C110" s="23">
        <v>-4.3598719198599998</v>
      </c>
      <c r="D110" s="31">
        <v>-3.9654523238439996</v>
      </c>
      <c r="E110" s="16"/>
      <c r="F110" s="16"/>
      <c r="G110" s="16"/>
      <c r="H110" s="16"/>
      <c r="I110" s="16"/>
      <c r="J110" s="16"/>
      <c r="K110" s="16"/>
    </row>
    <row r="111" spans="1:11" ht="15">
      <c r="A111" s="22" t="s">
        <v>661</v>
      </c>
      <c r="B111" s="23">
        <v>-4.0065161150000002</v>
      </c>
      <c r="C111" s="23">
        <v>-4.0024844715099999</v>
      </c>
      <c r="D111" s="31">
        <v>-3.8845893387519999</v>
      </c>
      <c r="E111" s="16"/>
      <c r="F111" s="16"/>
      <c r="G111" s="16"/>
      <c r="H111" s="16"/>
      <c r="I111" s="16"/>
      <c r="J111" s="16"/>
      <c r="K111" s="16"/>
    </row>
    <row r="112" spans="1:11" ht="15">
      <c r="A112" s="22" t="s">
        <v>662</v>
      </c>
      <c r="B112" s="23">
        <v>-2.8436816729999999</v>
      </c>
      <c r="C112" s="23">
        <v>-2.9715929595100001</v>
      </c>
      <c r="D112" s="31">
        <v>-2.3044095203160002</v>
      </c>
      <c r="E112" s="16"/>
      <c r="F112" s="16"/>
      <c r="G112" s="16"/>
      <c r="H112" s="16"/>
      <c r="I112" s="16"/>
      <c r="J112" s="16"/>
      <c r="K112" s="16"/>
    </row>
    <row r="113" spans="1:11" ht="15">
      <c r="A113" s="22" t="s">
        <v>663</v>
      </c>
      <c r="B113" s="23">
        <v>-2.9920689540000001</v>
      </c>
      <c r="C113" s="23">
        <v>-2.9405212239599998</v>
      </c>
      <c r="D113" s="31">
        <v>-2.7095158934949999</v>
      </c>
      <c r="E113" s="16"/>
      <c r="F113" s="16"/>
      <c r="G113" s="16"/>
      <c r="H113" s="16"/>
      <c r="I113" s="16"/>
      <c r="J113" s="16"/>
      <c r="K113" s="16"/>
    </row>
    <row r="114" spans="1:11" ht="15">
      <c r="A114" s="22" t="s">
        <v>664</v>
      </c>
      <c r="B114" s="23">
        <v>-3.3229115849999999</v>
      </c>
      <c r="C114" s="23">
        <v>-3.3487072092200001</v>
      </c>
      <c r="D114" s="31">
        <v>-3.0878622033880001</v>
      </c>
      <c r="E114" s="16"/>
      <c r="F114" s="16"/>
      <c r="G114" s="16"/>
      <c r="H114" s="16"/>
      <c r="I114" s="16"/>
      <c r="J114" s="16"/>
      <c r="K114" s="16"/>
    </row>
    <row r="115" spans="1:11" ht="15">
      <c r="A115" s="22" t="s">
        <v>665</v>
      </c>
      <c r="B115" s="23">
        <v>-1.922294537</v>
      </c>
      <c r="C115" s="23">
        <v>-2.3065513818799999</v>
      </c>
      <c r="D115" s="31">
        <v>-1.8724475731919998</v>
      </c>
      <c r="E115" s="16"/>
      <c r="F115" s="16"/>
      <c r="G115" s="16"/>
      <c r="H115" s="16"/>
      <c r="I115" s="16"/>
      <c r="J115" s="16"/>
      <c r="K115" s="16"/>
    </row>
    <row r="116" spans="1:11" ht="15">
      <c r="A116" s="22" t="s">
        <v>666</v>
      </c>
      <c r="B116" s="23">
        <v>-1.0694884929999999</v>
      </c>
      <c r="C116" s="23">
        <v>-1.4684160129299999</v>
      </c>
      <c r="D116" s="31">
        <v>-0.92187066037199994</v>
      </c>
      <c r="E116" s="16"/>
      <c r="F116" s="16"/>
      <c r="G116" s="16"/>
      <c r="H116" s="16"/>
      <c r="I116" s="16"/>
      <c r="J116" s="16"/>
      <c r="K116" s="16"/>
    </row>
    <row r="117" spans="1:11" ht="15">
      <c r="A117" s="22" t="s">
        <v>667</v>
      </c>
      <c r="B117" s="23">
        <v>-0.72945801899999996</v>
      </c>
      <c r="C117" s="23">
        <v>-1.1645184341799999</v>
      </c>
      <c r="D117" s="31">
        <v>-0.79051795070899988</v>
      </c>
      <c r="E117" s="16"/>
      <c r="F117" s="16"/>
      <c r="G117" s="16"/>
      <c r="H117" s="16"/>
      <c r="I117" s="16"/>
      <c r="J117" s="16"/>
      <c r="K117" s="16"/>
    </row>
    <row r="118" spans="1:11" ht="15">
      <c r="A118" s="22" t="s">
        <v>668</v>
      </c>
      <c r="B118" s="23">
        <v>-0.17341115200000001</v>
      </c>
      <c r="C118" s="23">
        <v>-0.30695855894000001</v>
      </c>
      <c r="D118" s="31">
        <v>-0.328110711868</v>
      </c>
      <c r="E118" s="16"/>
      <c r="F118" s="16"/>
      <c r="G118" s="16"/>
      <c r="H118" s="16"/>
      <c r="I118" s="16"/>
      <c r="J118" s="16"/>
      <c r="K118" s="16"/>
    </row>
    <row r="119" spans="1:11" ht="15">
      <c r="A119" s="22" t="s">
        <v>669</v>
      </c>
      <c r="B119" s="23">
        <v>0.50739909999999999</v>
      </c>
      <c r="C119" s="23">
        <v>6.1595320699999997E-2</v>
      </c>
      <c r="D119" s="31">
        <v>-2.1903805876999999E-2</v>
      </c>
      <c r="E119" s="16"/>
      <c r="F119" s="16"/>
      <c r="G119" s="16"/>
      <c r="H119" s="16"/>
      <c r="I119" s="16"/>
      <c r="J119" s="16"/>
      <c r="K119" s="16"/>
    </row>
    <row r="120" spans="1:11" ht="15">
      <c r="A120" s="22" t="s">
        <v>670</v>
      </c>
      <c r="B120" s="23">
        <v>0.801229042</v>
      </c>
      <c r="C120" s="23">
        <v>0.60554776480000005</v>
      </c>
      <c r="D120" s="31">
        <v>0.38445271932900005</v>
      </c>
      <c r="E120" s="16"/>
      <c r="F120" s="16"/>
      <c r="G120" s="16"/>
      <c r="H120" s="16"/>
      <c r="I120" s="16"/>
      <c r="J120" s="16"/>
      <c r="K120" s="16"/>
    </row>
    <row r="121" spans="1:11" ht="15">
      <c r="A121" s="22" t="s">
        <v>671</v>
      </c>
      <c r="B121" s="23">
        <v>0.21175619500000001</v>
      </c>
      <c r="C121" s="23">
        <v>0.58286759099999996</v>
      </c>
      <c r="D121" s="31">
        <v>0.11124070403699998</v>
      </c>
      <c r="E121" s="16"/>
      <c r="F121" s="16"/>
      <c r="G121" s="16"/>
      <c r="H121" s="16"/>
      <c r="I121" s="16"/>
      <c r="J121" s="16"/>
      <c r="K121" s="16"/>
    </row>
    <row r="122" spans="1:11" ht="15">
      <c r="A122" s="22" t="s">
        <v>672</v>
      </c>
      <c r="B122" s="23">
        <v>-0.32814554899999998</v>
      </c>
      <c r="C122" s="23">
        <v>-0.26073732282000001</v>
      </c>
      <c r="D122" s="31">
        <v>-0.30618081452900003</v>
      </c>
      <c r="E122" s="16"/>
      <c r="F122" s="16"/>
      <c r="G122" s="16"/>
      <c r="H122" s="16"/>
      <c r="I122" s="16"/>
      <c r="J122" s="16"/>
      <c r="K122" s="16"/>
    </row>
    <row r="123" spans="1:11" ht="15">
      <c r="A123" s="22" t="s">
        <v>673</v>
      </c>
      <c r="B123" s="23">
        <v>5.9051529999999998E-3</v>
      </c>
      <c r="C123" s="23">
        <v>-3.9919725359999998E-2</v>
      </c>
      <c r="D123" s="31">
        <v>4.2852605396000006E-2</v>
      </c>
      <c r="E123" s="16"/>
      <c r="F123" s="16"/>
      <c r="G123" s="16"/>
      <c r="H123" s="16"/>
      <c r="I123" s="16"/>
      <c r="J123" s="16"/>
      <c r="K123" s="16"/>
    </row>
    <row r="124" spans="1:11" ht="15">
      <c r="A124" s="16" t="s">
        <v>674</v>
      </c>
      <c r="B124" s="32">
        <v>-0.268205294967228</v>
      </c>
      <c r="C124" s="23">
        <v>-0.27851682103999997</v>
      </c>
      <c r="D124" s="31">
        <v>-5.2021619042999984E-2</v>
      </c>
      <c r="E124" s="16"/>
      <c r="F124" s="16"/>
      <c r="G124" s="16"/>
      <c r="H124" s="16"/>
      <c r="I124" s="16"/>
      <c r="J124" s="16"/>
      <c r="K124" s="16"/>
    </row>
    <row r="125" spans="1:11" ht="15">
      <c r="A125" s="16" t="s">
        <v>675</v>
      </c>
      <c r="B125" s="32">
        <v>0.40000116788663198</v>
      </c>
      <c r="C125" s="23">
        <v>9.9469926560000005E-2</v>
      </c>
      <c r="D125" s="31">
        <v>0.46017198063200004</v>
      </c>
      <c r="E125" s="16"/>
      <c r="F125" s="16"/>
      <c r="G125" s="16"/>
      <c r="H125" s="16"/>
      <c r="I125" s="16"/>
      <c r="J125" s="16"/>
      <c r="K125" s="16"/>
    </row>
    <row r="126" spans="1:11" ht="15">
      <c r="A126" s="16" t="s">
        <v>676</v>
      </c>
      <c r="B126" s="32">
        <v>0.53951034424652999</v>
      </c>
      <c r="C126" s="23">
        <v>0.49391850629</v>
      </c>
      <c r="D126" s="31">
        <v>0.59138454796200002</v>
      </c>
      <c r="E126" s="16"/>
      <c r="F126" s="16"/>
      <c r="G126" s="16"/>
      <c r="H126" s="16"/>
      <c r="I126" s="16"/>
      <c r="J126" s="16"/>
      <c r="K126" s="16"/>
    </row>
    <row r="127" spans="1:11" ht="15">
      <c r="A127" s="16" t="s">
        <v>677</v>
      </c>
      <c r="B127" s="32">
        <v>0.69600712028960998</v>
      </c>
      <c r="C127" s="23">
        <v>0.66227690095000002</v>
      </c>
      <c r="D127" s="31">
        <v>0.94498841139</v>
      </c>
      <c r="E127" s="16"/>
      <c r="F127" s="16"/>
      <c r="G127" s="16"/>
      <c r="H127" s="16"/>
      <c r="I127" s="16"/>
      <c r="J127" s="16"/>
      <c r="K127" s="16"/>
    </row>
    <row r="128" spans="1:11" ht="15">
      <c r="A128" s="16" t="s">
        <v>678</v>
      </c>
      <c r="B128" s="32">
        <v>1.28220905575426</v>
      </c>
      <c r="C128" s="23">
        <v>1.3849661424599999</v>
      </c>
      <c r="D128" s="31">
        <v>1.308943272924</v>
      </c>
      <c r="E128" s="16"/>
      <c r="F128" s="16"/>
      <c r="G128" s="16"/>
      <c r="H128" s="16"/>
      <c r="I128" s="16"/>
      <c r="J128" s="16"/>
      <c r="K128" s="16"/>
    </row>
    <row r="129" spans="1:11" ht="15">
      <c r="A129" s="16" t="s">
        <v>679</v>
      </c>
      <c r="B129" s="32">
        <v>1.6601756427715599</v>
      </c>
      <c r="C129" s="23">
        <v>1.609763552</v>
      </c>
      <c r="D129" s="31">
        <v>1.8673353067080001</v>
      </c>
      <c r="E129" s="16"/>
      <c r="F129" s="16"/>
      <c r="G129" s="16"/>
      <c r="H129" s="16"/>
      <c r="I129" s="16"/>
      <c r="J129" s="16"/>
      <c r="K129" s="16"/>
    </row>
    <row r="130" spans="1:11" ht="15">
      <c r="A130" s="16" t="s">
        <v>680</v>
      </c>
      <c r="B130" s="32">
        <v>1.8943974327575599</v>
      </c>
      <c r="C130" s="23">
        <v>1.7269740976600001</v>
      </c>
      <c r="D130" s="31">
        <v>2.0286392480460003</v>
      </c>
      <c r="E130" s="16"/>
      <c r="F130" s="16"/>
      <c r="G130" s="16"/>
      <c r="H130" s="16"/>
      <c r="I130" s="16"/>
      <c r="J130" s="16"/>
      <c r="K130" s="16"/>
    </row>
    <row r="131" spans="1:11" ht="15">
      <c r="A131" s="16" t="s">
        <v>681</v>
      </c>
      <c r="B131" s="32">
        <v>1.8689925875290101</v>
      </c>
      <c r="C131" s="23">
        <v>1.6079187665800001</v>
      </c>
      <c r="D131" s="31">
        <v>1.850969303409</v>
      </c>
      <c r="E131" s="16"/>
      <c r="F131" s="16"/>
      <c r="G131" s="16"/>
      <c r="H131" s="16"/>
      <c r="I131" s="16"/>
      <c r="J131" s="16"/>
      <c r="K131" s="16"/>
    </row>
    <row r="132" spans="1:11" ht="15">
      <c r="A132" s="16" t="s">
        <v>682</v>
      </c>
      <c r="B132" s="32">
        <v>1.9578293483347899</v>
      </c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ht="15">
      <c r="A133" s="16" t="s">
        <v>683</v>
      </c>
      <c r="B133" s="32">
        <v>2.0194724230608201</v>
      </c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ht="15">
      <c r="A134" s="16" t="s">
        <v>684</v>
      </c>
      <c r="B134" s="32">
        <v>1.7343522370389199</v>
      </c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ht="15">
      <c r="A135" s="16" t="s">
        <v>685</v>
      </c>
      <c r="B135" s="32">
        <v>2.03622645528946</v>
      </c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6" t="s">
        <v>686</v>
      </c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6" t="s">
        <v>687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6" t="s">
        <v>688</v>
      </c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6" t="s">
        <v>689</v>
      </c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6" t="s">
        <v>690</v>
      </c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6" t="s">
        <v>691</v>
      </c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6" t="s">
        <v>692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6" t="s">
        <v>693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6" t="s">
        <v>694</v>
      </c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6" t="s">
        <v>695</v>
      </c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6" t="s">
        <v>696</v>
      </c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6" t="s">
        <v>697</v>
      </c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6" t="s">
        <v>698</v>
      </c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6" t="s">
        <v>699</v>
      </c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6" t="s">
        <v>700</v>
      </c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6" t="s">
        <v>701</v>
      </c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6" t="s">
        <v>702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6" t="s">
        <v>703</v>
      </c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6" t="s">
        <v>704</v>
      </c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6" t="s">
        <v>705</v>
      </c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6" t="s">
        <v>706</v>
      </c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6" t="s">
        <v>707</v>
      </c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6" t="s">
        <v>708</v>
      </c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</sheetData>
  <phoneticPr fontId="2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FINAL DATA | FOMC frequency</vt:lpstr>
      <vt:lpstr>Orphanides+Greenbook</vt:lpstr>
      <vt:lpstr>Orphanides_2003_data</vt:lpstr>
      <vt:lpstr>Orphanides_2004_data</vt:lpstr>
      <vt:lpstr>Nikolsko-Rzhevskyy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Coibion, Olivier</dc:creator>
  <cp:lastModifiedBy>Mauricio Ulate Campos</cp:lastModifiedBy>
  <cp:lastPrinted>2009-07-28T02:16:28Z</cp:lastPrinted>
  <dcterms:created xsi:type="dcterms:W3CDTF">2009-09-21T20:28:52Z</dcterms:created>
  <dcterms:modified xsi:type="dcterms:W3CDTF">2017-04-23T00:47:53Z</dcterms:modified>
</cp:coreProperties>
</file>